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3870" tabRatio="1000" activeTab="3"/>
  </bookViews>
  <sheets>
    <sheet name="1 мая 79" sheetId="1" r:id="rId1"/>
    <sheet name="1 мая 79а" sheetId="2" r:id="rId2"/>
    <sheet name="1 мая 81" sheetId="3" r:id="rId3"/>
    <sheet name="Текстильщиков 3" sheetId="4" r:id="rId4"/>
    <sheet name="Ленина 1а" sheetId="5" r:id="rId5"/>
    <sheet name="Ленина 1б" sheetId="6" r:id="rId6"/>
    <sheet name="Ленина 1в" sheetId="7" r:id="rId7"/>
    <sheet name="Ленина 1г" sheetId="8" r:id="rId8"/>
    <sheet name="Ленина 1д" sheetId="9" r:id="rId9"/>
    <sheet name="Ленина 2" sheetId="10" r:id="rId10"/>
    <sheet name="Ленина 2а" sheetId="11" r:id="rId11"/>
    <sheet name="Ленина 2б" sheetId="12" r:id="rId12"/>
    <sheet name="Ленина 2в" sheetId="13" r:id="rId13"/>
    <sheet name="Ленина 2г" sheetId="14" r:id="rId14"/>
    <sheet name="Ленина 2е" sheetId="15" r:id="rId15"/>
    <sheet name="Новая 1" sheetId="16" r:id="rId16"/>
    <sheet name="Горбачева 5" sheetId="17" r:id="rId17"/>
    <sheet name="Горбачева 11" sheetId="18" r:id="rId18"/>
    <sheet name="Горбачева 13" sheetId="19" r:id="rId19"/>
    <sheet name="Горбачева 17" sheetId="20" state="hidden" r:id="rId20"/>
    <sheet name="Горбачева 18" sheetId="21" r:id="rId21"/>
    <sheet name="Горбачева 19" sheetId="22" r:id="rId22"/>
    <sheet name="Горбачева 20" sheetId="23" r:id="rId23"/>
    <sheet name="Курчатова 2" sheetId="24" r:id="rId24"/>
    <sheet name="Курчатова 6" sheetId="25" r:id="rId25"/>
    <sheet name="Курчатова 10" sheetId="26" r:id="rId26"/>
    <sheet name="Курчатова 12" sheetId="27" r:id="rId27"/>
    <sheet name="Курчатова 20" sheetId="28" r:id="rId28"/>
    <sheet name="Курчатова 22" sheetId="29" r:id="rId29"/>
    <sheet name="Курчатова 24" sheetId="30" r:id="rId30"/>
    <sheet name="Курчатова 25" sheetId="31" r:id="rId31"/>
    <sheet name="Курчатова 26" sheetId="32" r:id="rId32"/>
    <sheet name="Курчатова 27" sheetId="33" r:id="rId33"/>
    <sheet name="Курчатова 27а" sheetId="34" r:id="rId34"/>
    <sheet name="Курчатова 28" sheetId="35" r:id="rId35"/>
    <sheet name="Курчатова 28а" sheetId="36" r:id="rId36"/>
    <sheet name="Тельмана 6" sheetId="37" state="hidden" r:id="rId37"/>
    <sheet name="Мира 6б" sheetId="38" r:id="rId38"/>
    <sheet name="Мира 6в" sheetId="39" r:id="rId39"/>
    <sheet name="Мира 6г" sheetId="40" r:id="rId40"/>
    <sheet name="Ломоносова 4" sheetId="41" r:id="rId41"/>
    <sheet name="Ломоносова 3" sheetId="42" r:id="rId42"/>
    <sheet name="Ломоносова 5" sheetId="43" r:id="rId43"/>
    <sheet name="Ломоносова 6" sheetId="44" r:id="rId44"/>
    <sheet name="Ломоносова 7" sheetId="45" r:id="rId45"/>
    <sheet name="Ломоносова 8" sheetId="46" r:id="rId46"/>
    <sheet name="Декабристов 24" sheetId="47" r:id="rId47"/>
    <sheet name="Декабристов 26" sheetId="48" r:id="rId48"/>
    <sheet name="Декабристов 27" sheetId="49" r:id="rId49"/>
    <sheet name="Октябрьская 155" sheetId="50" r:id="rId50"/>
    <sheet name="Тельмана 4" sheetId="51" r:id="rId51"/>
    <sheet name="Лист1" sheetId="52" state="hidden" r:id="rId52"/>
    <sheet name="Лист2" sheetId="53" state="hidden" r:id="rId53"/>
  </sheets>
  <definedNames/>
  <calcPr fullCalcOnLoad="1"/>
</workbook>
</file>

<file path=xl/sharedStrings.xml><?xml version="1.0" encoding="utf-8"?>
<sst xmlns="http://schemas.openxmlformats.org/spreadsheetml/2006/main" count="4515" uniqueCount="225">
  <si>
    <t>1.</t>
  </si>
  <si>
    <t>Содержание и ремонт конструктивных элементов зданий и кровель</t>
  </si>
  <si>
    <t>1.1.</t>
  </si>
  <si>
    <t>Содержание и ремонт кровель</t>
  </si>
  <si>
    <t>1.2.</t>
  </si>
  <si>
    <t>Содержание и ремонт конструктивных элементов зданий</t>
  </si>
  <si>
    <t>1.2.2.</t>
  </si>
  <si>
    <t>Перекрытия</t>
  </si>
  <si>
    <t>1.2.3.</t>
  </si>
  <si>
    <t>Оконные и дверные проемы</t>
  </si>
  <si>
    <t>1.2.4.</t>
  </si>
  <si>
    <t>Крыльца</t>
  </si>
  <si>
    <t>1.2.5.</t>
  </si>
  <si>
    <t>1.2.6.</t>
  </si>
  <si>
    <t>Внутренняя отделка зданий (штукатурно-малярный ремонт)</t>
  </si>
  <si>
    <t>1.2.7.</t>
  </si>
  <si>
    <t>Проведение технических осмотров и мелких ремонтов (фундаменты, стены, перекрытия, крыльца, полы)</t>
  </si>
  <si>
    <t>2.</t>
  </si>
  <si>
    <t>Содержание и ремонт внутридомовых инженерных сетей</t>
  </si>
  <si>
    <t>2.1.</t>
  </si>
  <si>
    <t>Содержание и ремонт внутридомовых инженерных систем холодного водоснабжения</t>
  </si>
  <si>
    <t>2.2.</t>
  </si>
  <si>
    <t>Содержание и ремонт внутридомовых инженерных систем водоотведения (канализация)</t>
  </si>
  <si>
    <t>2.3.</t>
  </si>
  <si>
    <t>Содержание и ремонт внутридомовых инженерных систем электроснабжения</t>
  </si>
  <si>
    <t>2.4.</t>
  </si>
  <si>
    <t>Содержание и ремонт внутридомовых инженерных систем вентиляции и дымоходов</t>
  </si>
  <si>
    <t>2.5.</t>
  </si>
  <si>
    <t>Содержание и ремонт внутридомовых инженерных отопления</t>
  </si>
  <si>
    <t>3.</t>
  </si>
  <si>
    <t>Санитарное обслуживание многоквартирных жилых домов</t>
  </si>
  <si>
    <t>3.1.</t>
  </si>
  <si>
    <t xml:space="preserve">Уборка и очистка придомовой территории </t>
  </si>
  <si>
    <t>Удаление мусора из зданий (подвалы чердаки)</t>
  </si>
  <si>
    <t>Содержание контейнерной площадки (уборка мусора вокруг контейнеров и лодок для сбора мусора)</t>
  </si>
  <si>
    <t xml:space="preserve">Обрезка деревьев </t>
  </si>
  <si>
    <t>Покос травы</t>
  </si>
  <si>
    <t>3.7.</t>
  </si>
  <si>
    <t>Очистка крыш от снега и наледи</t>
  </si>
  <si>
    <t>Дератизация, дезинсекция, дезинфекция</t>
  </si>
  <si>
    <t>4.</t>
  </si>
  <si>
    <t>Устранение аварий и выполнение заявок населения</t>
  </si>
  <si>
    <t>4.1.</t>
  </si>
  <si>
    <t>Работа аварийно-диспетчерской службы</t>
  </si>
  <si>
    <t>5.</t>
  </si>
  <si>
    <t>Биллинг</t>
  </si>
  <si>
    <t>5.1.</t>
  </si>
  <si>
    <t>Расчет, учет, начисление и сбор платежей населения (расчетно-кассовое обслуживание ОАО «Свердловэнергосбыт»)</t>
  </si>
  <si>
    <t>6.</t>
  </si>
  <si>
    <t>№п/п</t>
  </si>
  <si>
    <t>Наименование статей доходов</t>
  </si>
  <si>
    <t>Начислено</t>
  </si>
  <si>
    <t>Оплачено</t>
  </si>
  <si>
    <t>Содержание жилфонда и текущий ремонт</t>
  </si>
  <si>
    <t>Вывоз ТБО</t>
  </si>
  <si>
    <t>Жилищные услуги</t>
  </si>
  <si>
    <t>Коммунальные услуги</t>
  </si>
  <si>
    <t>Отопление</t>
  </si>
  <si>
    <t>Холодное водоснабжение</t>
  </si>
  <si>
    <t>Водоотведение</t>
  </si>
  <si>
    <t>Задолженность</t>
  </si>
  <si>
    <t>Ремонт полов мест общего пользования</t>
  </si>
  <si>
    <t>3.2</t>
  </si>
  <si>
    <t>3.3</t>
  </si>
  <si>
    <t>3.4</t>
  </si>
  <si>
    <t>3.5</t>
  </si>
  <si>
    <t>3.6</t>
  </si>
  <si>
    <t>Общая площадь составляет, м2:</t>
  </si>
  <si>
    <t>Итого, руб.</t>
  </si>
  <si>
    <t>ЖЭУ</t>
  </si>
  <si>
    <t>РСУ</t>
  </si>
  <si>
    <t>Электрика</t>
  </si>
  <si>
    <t>в том числе: материалы, автотранспортные расходы</t>
  </si>
  <si>
    <t>ИТОГО:</t>
  </si>
  <si>
    <t>Расходы по приему документов и регистрации граждан по месту жительства</t>
  </si>
  <si>
    <t>Управленческие  расходы:</t>
  </si>
  <si>
    <t>заработная плата АУП, уплата налогов и сборов, почтовые расходы, обслуживание оргтехники, услуги связи</t>
  </si>
  <si>
    <t>7.</t>
  </si>
  <si>
    <t>12 мес</t>
  </si>
  <si>
    <t xml:space="preserve">                  Состав тарифа "Содержание жилья и текущий ремонт"</t>
  </si>
  <si>
    <t>Уборка мест общего пользования</t>
  </si>
  <si>
    <t>14.54 руб/м2</t>
  </si>
  <si>
    <t xml:space="preserve">                                                                                   ОТЧЕТ О НАЧИСЛЕНИЯХ, СБОРАХ И РАСХОДОВАНИИ СРЕДСТВ ЗА 2015 ГОД</t>
  </si>
  <si>
    <t>ЗАДОЛЖЕННОСТЬ НАСЕЛЕНИЯ за 2015 год</t>
  </si>
  <si>
    <t xml:space="preserve">                                                                                     по МКД по адресу: г. Арамиль, ул. 1 Мая 79</t>
  </si>
  <si>
    <t xml:space="preserve">                                                                                     по МКД по адресу: г. Арамиль, ул. 1 Мая 79а</t>
  </si>
  <si>
    <t xml:space="preserve">                                                                                     по МКД по адресу: г. Арамиль, ул. 1 Мая 81</t>
  </si>
  <si>
    <t xml:space="preserve">                                                                                     по МКД по адресу: г. Арамиль, ул. Текстильщиков 3</t>
  </si>
  <si>
    <t xml:space="preserve">                                                                                     по МКД по адресу: г. Арамиль, ул. Ленина 1а</t>
  </si>
  <si>
    <t xml:space="preserve">                                                                                     по МКД по адресу: г. Арамиль, ул. Ленина 1б</t>
  </si>
  <si>
    <t xml:space="preserve">                                                                                     по МКД по адресу: г. Арамиль, ул. Ленина 1в</t>
  </si>
  <si>
    <t xml:space="preserve">                                                                                     по МКД по адресу: г. Арамиль, ул. Ленина 1г</t>
  </si>
  <si>
    <t xml:space="preserve">                                                                                     по МКД по адресу: г. Арамиль, ул. Ленина 1д</t>
  </si>
  <si>
    <t xml:space="preserve">                                                                                     по МКД по адресу: г. Арамиль, ул. Ленина 2</t>
  </si>
  <si>
    <t xml:space="preserve">                                                                                     по МКД по адресу: г. Арамиль, ул. Ленина 2а</t>
  </si>
  <si>
    <t xml:space="preserve">                                                                                     по МКД по адресу: г. Арамиль, ул. Ленина 2б</t>
  </si>
  <si>
    <t xml:space="preserve">                                                                                     по МКД по адресу: г. Арамиль, ул. Ленина 2г</t>
  </si>
  <si>
    <t xml:space="preserve">                                                                                     по МКД по адресу: г. Арамиль, ул. Ленина 2е</t>
  </si>
  <si>
    <t xml:space="preserve">                                                                                     по МКД по адресу: г. Арамиль, ул. Новая 1</t>
  </si>
  <si>
    <t xml:space="preserve">                                                                                     по МКД по адресу: г. Арамиль, ул. Горбачева 5</t>
  </si>
  <si>
    <t xml:space="preserve">                                                                                     по МКД по адресу: г. Арамиль, ул. Горбачева 11</t>
  </si>
  <si>
    <t xml:space="preserve">                                                                                     по МКД по адресу: г. Арамиль, ул. Горбачева 13</t>
  </si>
  <si>
    <t xml:space="preserve">                                                                                     по МКД по адресу: г. Арамиль, ул. Горбачева 17</t>
  </si>
  <si>
    <t xml:space="preserve">                                                                                     по МКД по адресу: г. Арамиль, ул. Горбачева 18</t>
  </si>
  <si>
    <t xml:space="preserve">                                                                                     по МКД по адресу: г. Арамиль, ул. Горбачева 19</t>
  </si>
  <si>
    <t xml:space="preserve">                                                                                     по МКД по адресу: г. Арамиль, ул. Горбачева 20</t>
  </si>
  <si>
    <t xml:space="preserve">                                                                                     по МКД по адресу: г. Арамиль, ул. Курчатова 2</t>
  </si>
  <si>
    <t xml:space="preserve">                                                                                     по МКД по адресу: г. Арамиль, ул. Курчатова 6</t>
  </si>
  <si>
    <t xml:space="preserve">                                                                                     по МКД по адресу: г. Арамиль, ул. Курчатова 10</t>
  </si>
  <si>
    <t xml:space="preserve">                                                                                     по МКД по адресу: г. Арамиль, ул. Курчатова 12</t>
  </si>
  <si>
    <t xml:space="preserve">                                                                                     по МКД по адресу: г. Арамиль, ул. Курчатова 20</t>
  </si>
  <si>
    <t xml:space="preserve">                                                                                     по МКД по адресу: г. Арамиль, ул. Курчатова 22</t>
  </si>
  <si>
    <t xml:space="preserve">                                                                                     по МКД по адресу: г. Арамиль, ул. Курчатова 24</t>
  </si>
  <si>
    <t xml:space="preserve">                                                                                     по МКД по адресу: г. Арамиль, ул. Курчатова 25</t>
  </si>
  <si>
    <t xml:space="preserve">                                                                                     по МКД по адресу: г. Арамиль, ул. Курчатова 26</t>
  </si>
  <si>
    <t xml:space="preserve">                                                                                     по МКД по адресу: г. Арамиль, ул. Курчатова 27</t>
  </si>
  <si>
    <t xml:space="preserve">                                                                                     по МКД по адресу: г. Арамиль, ул.Курчатова 27а</t>
  </si>
  <si>
    <t xml:space="preserve">                                                                                     по МКД по адресу: г. Арамиль, ул. Курчатова 28</t>
  </si>
  <si>
    <t xml:space="preserve">                                                                                     по МКД по адресу: г. Арамиль, ул. Курчатова 28а</t>
  </si>
  <si>
    <t xml:space="preserve">                                                                                     по МКД по адресу: г. Арамиль, ул. Тельмана 6</t>
  </si>
  <si>
    <t xml:space="preserve">                                                                                     по МКД по адресу: г. Арамиль, ул. Мира 6б</t>
  </si>
  <si>
    <t xml:space="preserve">                                                                                     по МКД по адресу: г. Арамиль, ул. Мира 6в</t>
  </si>
  <si>
    <t xml:space="preserve">                                                                                     по МКД по адресу: г. Арамиль, ул. Мира 6г</t>
  </si>
  <si>
    <t xml:space="preserve">                                                                                     по МКД по адресу: г. Арамиль, ул. Ломоносова 3</t>
  </si>
  <si>
    <t xml:space="preserve">                                                                                     по МКД по адресу: г. Арамиль, ул. Ломоносова 4</t>
  </si>
  <si>
    <t xml:space="preserve">                                                                                     по МКД по адресу: г. Арамиль, ул. Ломоносова 5</t>
  </si>
  <si>
    <t xml:space="preserve">                                                                                     по МКД по адресу: г. Арамиль, ул. Ломоносова 6</t>
  </si>
  <si>
    <t xml:space="preserve">                                                                                     по МКД по адресу: г. Арамиль, ул. Ломоносова 7</t>
  </si>
  <si>
    <t xml:space="preserve">                                                                                     по МКД по адресу: г. Арамиль, ул. Ломоносова 8</t>
  </si>
  <si>
    <t>Наименование статей расходов</t>
  </si>
  <si>
    <t>Затраты, руб.</t>
  </si>
  <si>
    <t>руб/м2/мес.</t>
  </si>
  <si>
    <t>месяц</t>
  </si>
  <si>
    <t>Материалы (элементы трубопровода,</t>
  </si>
  <si>
    <t>электроды, краска, шпалевка,</t>
  </si>
  <si>
    <t>электроустановочные изделия,</t>
  </si>
  <si>
    <t>кабельная продукция, приборы освещения и.т.п.)</t>
  </si>
  <si>
    <t>столярный инструмент, бензотриммеры и.т.п)</t>
  </si>
  <si>
    <t>Инвентарь (грабли, метлы , ледорубы, кисти,</t>
  </si>
  <si>
    <t>шпатели и.т.п)</t>
  </si>
  <si>
    <t>Малоценное имущество (перчатки, мешки,</t>
  </si>
  <si>
    <t>ветошь, чистящие , дезинфицирующие</t>
  </si>
  <si>
    <t>стредства и.т.п.)</t>
  </si>
  <si>
    <t xml:space="preserve">Текущее обслуживание ОДПУ </t>
  </si>
  <si>
    <t>Снятие текущих показаний ОДПУ</t>
  </si>
  <si>
    <t>Работа с должниками (уведомления, госпошлина,</t>
  </si>
  <si>
    <t>судебные издержки)</t>
  </si>
  <si>
    <t xml:space="preserve">Расходы по приему документов и регистрации </t>
  </si>
  <si>
    <t xml:space="preserve">граждан по месту жительства </t>
  </si>
  <si>
    <t xml:space="preserve">Обслуживание и наполнение сайтов </t>
  </si>
  <si>
    <t>Обслуживание "Программы 1С"</t>
  </si>
  <si>
    <t xml:space="preserve">Аренда офисного помещения </t>
  </si>
  <si>
    <t xml:space="preserve">Аренда сторонней техники </t>
  </si>
  <si>
    <t>Расходы на ГСМ</t>
  </si>
  <si>
    <t xml:space="preserve">Заработная плата </t>
  </si>
  <si>
    <t xml:space="preserve">Уплата налогов и сборов </t>
  </si>
  <si>
    <t>Уплата налога по "УСН"</t>
  </si>
  <si>
    <t>Услуги связи, почтовые расходы</t>
  </si>
  <si>
    <t>УТВЕРЖДАЮ:</t>
  </si>
  <si>
    <t>Ген. дир._____________/Г.А. Тюльпа/</t>
  </si>
  <si>
    <t>% оплаты населения</t>
  </si>
  <si>
    <t>Норматив</t>
  </si>
  <si>
    <t>Расчетный период,</t>
  </si>
  <si>
    <t>Аренда автотранспорта  ("УАЗ", "ВАЗ-2104")</t>
  </si>
  <si>
    <t>Обслуживание оргтехники, канцтовары</t>
  </si>
  <si>
    <t>13,76 руб/м2</t>
  </si>
  <si>
    <t>13,76  руб/м2</t>
  </si>
  <si>
    <t>14,54руб/м2</t>
  </si>
  <si>
    <t>14,54 руб/м2</t>
  </si>
  <si>
    <t xml:space="preserve">                                                                                     по МКД по адресу: г. Арамиль, ул. Ленина 2 в</t>
  </si>
  <si>
    <t>Представительские услуги</t>
  </si>
  <si>
    <t xml:space="preserve">Инструмент (слесарный инструмент , </t>
  </si>
  <si>
    <t xml:space="preserve"> </t>
  </si>
  <si>
    <t>Благоустройство придомовой территории (покос травы, уборка территории)</t>
  </si>
  <si>
    <t>Благоустройство придомовой территории (покос травы, весенняя уборка территории)</t>
  </si>
  <si>
    <t xml:space="preserve">                                                                                     по МКД по адресу: г. Арамиль, ул. Декабристов 24</t>
  </si>
  <si>
    <t xml:space="preserve">                                                                                     по МКД по адресу: г. Арамиль, ул. Декабристов 26</t>
  </si>
  <si>
    <t xml:space="preserve">                                                                                     по МКД по адресу: г. Арамиль, ул. Декабристов 27</t>
  </si>
  <si>
    <t xml:space="preserve">12 мес </t>
  </si>
  <si>
    <t xml:space="preserve">                                                                                     по МКД по адресу: г. Арамиль, ул. Тельмана 4</t>
  </si>
  <si>
    <t xml:space="preserve">                                                                                     по МКД по адресу: г. Арамиль, ул. Октябрьская 155</t>
  </si>
  <si>
    <t>Содержание жилфонда и текущий ремонт, руб.</t>
  </si>
  <si>
    <t xml:space="preserve">                   Плановый тариф  "Содержание жилья и текущий ремонт"</t>
  </si>
  <si>
    <t>поверки ОДПУ)</t>
  </si>
  <si>
    <t xml:space="preserve">                                                                                   ОТЧЕТ О НАЧИСЛЕНИЯХ, СБОРАХ И РАСХОДОВАНИИ СРЕДСТВ ЗА 2019 ГОД</t>
  </si>
  <si>
    <t>на 01.01.2019</t>
  </si>
  <si>
    <t>ЗАДОЛЖЕННОСТЬ НАСЕЛЕНИЯ за 2019 год, руб.</t>
  </si>
  <si>
    <t>ИТОГО ФАКТИЧЕСКИЕ РАСХОДЫ ПО МКД ЗА 2019 ГОД, РУБ.:</t>
  </si>
  <si>
    <t>3адолженность</t>
  </si>
  <si>
    <t>17,18 руб/м2</t>
  </si>
  <si>
    <t>Замена труб системы отопления в МКД</t>
  </si>
  <si>
    <t>Косметический ремонт подъездов</t>
  </si>
  <si>
    <t>Замена труб КНС в МКД</t>
  </si>
  <si>
    <t>Механизированная уборка снега</t>
  </si>
  <si>
    <t>Замена труб КНС, вызов экскаватора</t>
  </si>
  <si>
    <t xml:space="preserve">Косметический ремонт в подъезде </t>
  </si>
  <si>
    <t>Замена участка трубы системы отопления в МКД</t>
  </si>
  <si>
    <t>Замена трубы КНС в МКД</t>
  </si>
  <si>
    <t>Замена дверей в подвальное помещение МКД</t>
  </si>
  <si>
    <t>Восстановление порога в тамбуре подъезда МКД</t>
  </si>
  <si>
    <t>Замена трубы системы отопления в МКД</t>
  </si>
  <si>
    <t>Проверка вентиляционных каналов</t>
  </si>
  <si>
    <t>Фактическая задолженность собственников за 2019 год, руб</t>
  </si>
  <si>
    <t>Возмещение ущерба ,оплата по мировому соглашению</t>
  </si>
  <si>
    <t>Обслуживание ВДГО ( согласно договору с "Регион Газ Сервис")</t>
  </si>
  <si>
    <t>ветошь, чистящие, дезинфицирующие</t>
  </si>
  <si>
    <t>Инвентарь (грабли, метлы, ледорубы, кисти,</t>
  </si>
  <si>
    <t xml:space="preserve">"Электроэнергия при СОИ" (фактическая разница между </t>
  </si>
  <si>
    <t xml:space="preserve">Электроэнергия при СОИ (фактическая разница между </t>
  </si>
  <si>
    <t>индивидивидуальным и общедомовым потреблением электроэнергии)</t>
  </si>
  <si>
    <t xml:space="preserve">(не включены расходы по обращению ТКО, </t>
  </si>
  <si>
    <t>(не включены расходы по обращению ТКО,</t>
  </si>
  <si>
    <t>агентское вознаграждение платежному агенту ОАО "РЦ Урала")</t>
  </si>
  <si>
    <t>Биллинг (начисление, выпуск платежных документов, сбор денежных средств),</t>
  </si>
  <si>
    <t>Сухая и влажная уборка МОП</t>
  </si>
  <si>
    <t>Уборка придомовой территории</t>
  </si>
  <si>
    <t>Уборка  придомовой территории</t>
  </si>
  <si>
    <t xml:space="preserve"> "ГВС при СОИ" </t>
  </si>
  <si>
    <t>МУП "Арамиль-Тепло"(аварийная ситуация на сетях отопления)</t>
  </si>
  <si>
    <t xml:space="preserve">Замена участка КНС (системы канализования) в МКД </t>
  </si>
  <si>
    <t xml:space="preserve">             Замена задвижек на гребенке системы отопления в МКД</t>
  </si>
  <si>
    <t xml:space="preserve">                 Механизированная уборка снега</t>
  </si>
  <si>
    <t>Замена ревизии на стояке системы отопления в МКД</t>
  </si>
  <si>
    <t xml:space="preserve"> Замена участка системы КНС (канализования) в МКД</t>
  </si>
  <si>
    <t>МУП "Арамиль-Тепло"(устранение аварийной ситуации на сетях отопления)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</si>
</sst>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000000"/>
    <numFmt numFmtId="196" formatCode="#,##0.00&quot;р.&quot;;[Red]#,##0.00&quot;р.&quot;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49" fontId="5" fillId="0" borderId="13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/>
    </xf>
    <xf numFmtId="49" fontId="4" fillId="0" borderId="18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7" xfId="0" applyFont="1" applyBorder="1" applyAlignment="1">
      <alignment/>
    </xf>
    <xf numFmtId="49" fontId="4" fillId="33" borderId="24" xfId="0" applyNumberFormat="1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right"/>
    </xf>
    <xf numFmtId="4" fontId="0" fillId="34" borderId="28" xfId="52" applyNumberFormat="1" applyFont="1" applyFill="1" applyBorder="1" applyAlignment="1">
      <alignment horizontal="right" vertical="top"/>
      <protection/>
    </xf>
    <xf numFmtId="0" fontId="2" fillId="34" borderId="10" xfId="0" applyFont="1" applyFill="1" applyBorder="1" applyAlignment="1">
      <alignment/>
    </xf>
    <xf numFmtId="193" fontId="0" fillId="34" borderId="28" xfId="52" applyNumberFormat="1" applyFont="1" applyFill="1" applyBorder="1" applyAlignment="1">
      <alignment horizontal="right" vertical="top"/>
      <protection/>
    </xf>
    <xf numFmtId="0" fontId="2" fillId="34" borderId="10" xfId="0" applyFont="1" applyFill="1" applyBorder="1" applyAlignment="1">
      <alignment/>
    </xf>
    <xf numFmtId="4" fontId="0" fillId="33" borderId="28" xfId="52" applyNumberFormat="1" applyFont="1" applyFill="1" applyBorder="1" applyAlignment="1">
      <alignment horizontal="right" vertical="top"/>
      <protection/>
    </xf>
    <xf numFmtId="3" fontId="0" fillId="33" borderId="28" xfId="52" applyNumberFormat="1" applyFont="1" applyFill="1" applyBorder="1" applyAlignment="1">
      <alignment horizontal="right" vertical="top"/>
      <protection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7" fillId="35" borderId="29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4" fontId="0" fillId="35" borderId="0" xfId="0" applyNumberFormat="1" applyFill="1" applyAlignment="1">
      <alignment/>
    </xf>
    <xf numFmtId="0" fontId="3" fillId="35" borderId="16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16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0" xfId="0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9" fontId="0" fillId="35" borderId="0" xfId="56" applyFont="1" applyFill="1" applyAlignment="1">
      <alignment/>
    </xf>
    <xf numFmtId="187" fontId="10" fillId="35" borderId="0" xfId="59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2" fontId="9" fillId="35" borderId="22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35" borderId="17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0" fontId="3" fillId="35" borderId="17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7" xfId="0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4" fontId="7" fillId="35" borderId="29" xfId="0" applyNumberFormat="1" applyFont="1" applyFill="1" applyBorder="1" applyAlignment="1">
      <alignment horizontal="center" wrapText="1"/>
    </xf>
    <xf numFmtId="10" fontId="3" fillId="35" borderId="10" xfId="0" applyNumberFormat="1" applyFont="1" applyFill="1" applyBorder="1" applyAlignment="1">
      <alignment horizontal="center"/>
    </xf>
    <xf numFmtId="4" fontId="0" fillId="35" borderId="28" xfId="52" applyNumberFormat="1" applyFont="1" applyFill="1" applyBorder="1" applyAlignment="1">
      <alignment horizontal="center" vertical="top"/>
      <protection/>
    </xf>
    <xf numFmtId="4" fontId="3" fillId="35" borderId="10" xfId="0" applyNumberFormat="1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35" borderId="0" xfId="0" applyNumberFormat="1" applyFont="1" applyFill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0" fillId="35" borderId="28" xfId="52" applyNumberFormat="1" applyFont="1" applyFill="1" applyBorder="1" applyAlignment="1">
      <alignment horizontal="center" vertical="top"/>
      <protection/>
    </xf>
    <xf numFmtId="2" fontId="2" fillId="35" borderId="16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2" fontId="0" fillId="35" borderId="32" xfId="0" applyNumberFormat="1" applyFill="1" applyBorder="1" applyAlignment="1">
      <alignment horizontal="center"/>
    </xf>
    <xf numFmtId="2" fontId="0" fillId="35" borderId="3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0" fontId="0" fillId="35" borderId="0" xfId="0" applyFill="1" applyAlignment="1">
      <alignment horizontal="center"/>
    </xf>
    <xf numFmtId="4" fontId="3" fillId="35" borderId="0" xfId="0" applyNumberFormat="1" applyFont="1" applyFill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35" borderId="28" xfId="52" applyNumberFormat="1" applyFont="1" applyFill="1" applyBorder="1" applyAlignment="1">
      <alignment horizontal="center" vertical="top"/>
      <protection/>
    </xf>
    <xf numFmtId="2" fontId="3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2" fontId="2" fillId="35" borderId="17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 wrapText="1"/>
    </xf>
    <xf numFmtId="2" fontId="2" fillId="35" borderId="30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5" borderId="17" xfId="0" applyNumberForma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2" fontId="0" fillId="35" borderId="30" xfId="0" applyNumberFormat="1" applyFill="1" applyBorder="1" applyAlignment="1">
      <alignment horizontal="center"/>
    </xf>
    <xf numFmtId="2" fontId="0" fillId="35" borderId="32" xfId="0" applyNumberForma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8" fillId="35" borderId="29" xfId="0" applyNumberFormat="1" applyFont="1" applyFill="1" applyBorder="1" applyAlignment="1">
      <alignment horizontal="center" wrapText="1"/>
    </xf>
    <xf numFmtId="2" fontId="2" fillId="35" borderId="22" xfId="0" applyNumberFormat="1" applyFont="1" applyFill="1" applyBorder="1" applyAlignment="1">
      <alignment horizontal="center"/>
    </xf>
    <xf numFmtId="2" fontId="2" fillId="35" borderId="2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0" fillId="35" borderId="35" xfId="0" applyNumberForma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35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35" borderId="14" xfId="0" applyFont="1" applyFill="1" applyBorder="1" applyAlignment="1">
      <alignment horizontal="left"/>
    </xf>
    <xf numFmtId="2" fontId="2" fillId="35" borderId="31" xfId="0" applyNumberFormat="1" applyFon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2" fontId="9" fillId="35" borderId="14" xfId="0" applyNumberFormat="1" applyFon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9" fillId="35" borderId="22" xfId="0" applyNumberFormat="1" applyFont="1" applyFill="1" applyBorder="1" applyAlignment="1">
      <alignment horizontal="center"/>
    </xf>
    <xf numFmtId="2" fontId="9" fillId="35" borderId="33" xfId="0" applyNumberFormat="1" applyFont="1" applyFill="1" applyBorder="1" applyAlignment="1">
      <alignment horizontal="center"/>
    </xf>
    <xf numFmtId="2" fontId="9" fillId="35" borderId="30" xfId="0" applyNumberFormat="1" applyFont="1" applyFill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2" fontId="9" fillId="35" borderId="16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0" fontId="9" fillId="35" borderId="0" xfId="0" applyFont="1" applyFill="1" applyBorder="1" applyAlignment="1">
      <alignment/>
    </xf>
    <xf numFmtId="2" fontId="9" fillId="35" borderId="16" xfId="0" applyNumberFormat="1" applyFont="1" applyFill="1" applyBorder="1" applyAlignment="1">
      <alignment/>
    </xf>
    <xf numFmtId="0" fontId="9" fillId="35" borderId="33" xfId="0" applyFont="1" applyFill="1" applyBorder="1" applyAlignment="1">
      <alignment/>
    </xf>
    <xf numFmtId="0" fontId="9" fillId="35" borderId="34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9" fillId="35" borderId="16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0" fillId="35" borderId="22" xfId="0" applyFill="1" applyBorder="1" applyAlignment="1">
      <alignment/>
    </xf>
    <xf numFmtId="2" fontId="9" fillId="35" borderId="32" xfId="0" applyNumberFormat="1" applyFont="1" applyFill="1" applyBorder="1" applyAlignment="1">
      <alignment horizontal="center"/>
    </xf>
    <xf numFmtId="2" fontId="9" fillId="35" borderId="31" xfId="0" applyNumberFormat="1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5" borderId="0" xfId="0" applyFill="1" applyAlignment="1">
      <alignment horizontal="left"/>
    </xf>
    <xf numFmtId="0" fontId="2" fillId="35" borderId="0" xfId="0" applyFont="1" applyFill="1" applyAlignment="1">
      <alignment horizontal="left"/>
    </xf>
    <xf numFmtId="0" fontId="38" fillId="0" borderId="10" xfId="0" applyFont="1" applyBorder="1" applyAlignment="1">
      <alignment horizontal="left" wrapText="1"/>
    </xf>
    <xf numFmtId="0" fontId="0" fillId="35" borderId="33" xfId="0" applyFill="1" applyBorder="1" applyAlignment="1">
      <alignment horizontal="left"/>
    </xf>
    <xf numFmtId="0" fontId="0" fillId="35" borderId="34" xfId="0" applyFill="1" applyBorder="1" applyAlignment="1">
      <alignment horizontal="left"/>
    </xf>
    <xf numFmtId="0" fontId="0" fillId="35" borderId="16" xfId="0" applyFill="1" applyBorder="1" applyAlignment="1">
      <alignment horizontal="left" wrapText="1"/>
    </xf>
    <xf numFmtId="0" fontId="0" fillId="35" borderId="10" xfId="0" applyFill="1" applyBorder="1" applyAlignment="1">
      <alignment horizontal="left"/>
    </xf>
    <xf numFmtId="0" fontId="0" fillId="35" borderId="17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35" borderId="16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14" xfId="0" applyFont="1" applyBorder="1" applyAlignment="1">
      <alignment/>
    </xf>
    <xf numFmtId="2" fontId="0" fillId="35" borderId="16" xfId="0" applyNumberFormat="1" applyFill="1" applyBorder="1" applyAlignment="1">
      <alignment horizontal="center" vertical="center"/>
    </xf>
    <xf numFmtId="2" fontId="0" fillId="35" borderId="17" xfId="0" applyNumberFormat="1" applyFill="1" applyBorder="1" applyAlignment="1">
      <alignment horizontal="center" vertical="center"/>
    </xf>
    <xf numFmtId="0" fontId="0" fillId="35" borderId="3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2" fontId="0" fillId="35" borderId="30" xfId="0" applyNumberFormat="1" applyFill="1" applyBorder="1" applyAlignment="1">
      <alignment horizontal="center"/>
    </xf>
    <xf numFmtId="2" fontId="0" fillId="35" borderId="32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 wrapText="1"/>
    </xf>
    <xf numFmtId="2" fontId="0" fillId="35" borderId="16" xfId="0" applyNumberFormat="1" applyFill="1" applyBorder="1" applyAlignment="1">
      <alignment horizontal="center" vertical="center" wrapText="1"/>
    </xf>
    <xf numFmtId="2" fontId="0" fillId="35" borderId="17" xfId="0" applyNumberFormat="1" applyFill="1" applyBorder="1" applyAlignment="1">
      <alignment horizontal="center" vertical="center" wrapText="1"/>
    </xf>
    <xf numFmtId="2" fontId="0" fillId="35" borderId="17" xfId="0" applyNumberForma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2" fontId="0" fillId="35" borderId="30" xfId="0" applyNumberFormat="1" applyFill="1" applyBorder="1" applyAlignment="1">
      <alignment horizontal="center" vertical="center"/>
    </xf>
    <xf numFmtId="2" fontId="0" fillId="35" borderId="31" xfId="0" applyNumberFormat="1" applyFill="1" applyBorder="1" applyAlignment="1">
      <alignment horizontal="center" vertical="center"/>
    </xf>
    <xf numFmtId="2" fontId="0" fillId="35" borderId="16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адовая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0"/>
  <sheetViews>
    <sheetView zoomScalePageLayoutView="0" workbookViewId="0" topLeftCell="A37">
      <selection activeCell="C50" sqref="C50"/>
    </sheetView>
  </sheetViews>
  <sheetFormatPr defaultColWidth="9.140625" defaultRowHeight="12.75"/>
  <cols>
    <col min="1" max="1" width="6.140625" style="0" customWidth="1"/>
    <col min="2" max="2" width="70.421875" style="0" customWidth="1"/>
    <col min="3" max="3" width="14.57421875" style="129" customWidth="1"/>
    <col min="4" max="4" width="16.57421875" style="129" customWidth="1"/>
    <col min="5" max="5" width="12.28125" style="0" customWidth="1"/>
    <col min="6" max="6" width="14.57421875" style="136" bestFit="1" customWidth="1"/>
    <col min="7" max="8" width="10.140625" style="0" bestFit="1" customWidth="1"/>
  </cols>
  <sheetData>
    <row r="1" ht="12.75">
      <c r="D1" s="129" t="s">
        <v>158</v>
      </c>
    </row>
    <row r="2" ht="12.75">
      <c r="D2" s="129" t="s">
        <v>159</v>
      </c>
    </row>
    <row r="5" spans="1:6" ht="12.75">
      <c r="A5" s="1"/>
      <c r="B5" s="2" t="s">
        <v>184</v>
      </c>
      <c r="C5" s="2"/>
      <c r="D5" s="2"/>
      <c r="E5" s="3"/>
      <c r="F5" s="156"/>
    </row>
    <row r="6" spans="1:6" s="54" customFormat="1" ht="12.75">
      <c r="A6" s="51"/>
      <c r="B6" s="52" t="s">
        <v>84</v>
      </c>
      <c r="C6" s="52"/>
      <c r="D6" s="52"/>
      <c r="E6" s="53"/>
      <c r="F6" s="137"/>
    </row>
    <row r="7" spans="1:6" s="54" customFormat="1" ht="12.75">
      <c r="A7" s="51"/>
      <c r="B7" s="51" t="s">
        <v>67</v>
      </c>
      <c r="C7" s="52">
        <v>1557.7</v>
      </c>
      <c r="D7" s="53"/>
      <c r="E7" s="51"/>
      <c r="F7" s="137"/>
    </row>
    <row r="8" spans="1:6" s="54" customFormat="1" ht="12.75">
      <c r="A8" s="56" t="s">
        <v>49</v>
      </c>
      <c r="B8" s="56" t="s">
        <v>50</v>
      </c>
      <c r="C8" s="56" t="s">
        <v>60</v>
      </c>
      <c r="D8" s="56" t="s">
        <v>51</v>
      </c>
      <c r="E8" s="56" t="s">
        <v>52</v>
      </c>
      <c r="F8" s="138" t="s">
        <v>60</v>
      </c>
    </row>
    <row r="9" spans="1:6" s="54" customFormat="1" ht="12.75">
      <c r="A9" s="56"/>
      <c r="B9" s="56" t="s">
        <v>55</v>
      </c>
      <c r="C9" s="56" t="s">
        <v>185</v>
      </c>
      <c r="D9" s="56"/>
      <c r="E9" s="56"/>
      <c r="F9" s="139"/>
    </row>
    <row r="10" spans="1:6" s="54" customFormat="1" ht="12.75">
      <c r="A10" s="58">
        <v>1</v>
      </c>
      <c r="B10" s="58" t="s">
        <v>181</v>
      </c>
      <c r="C10" s="99">
        <v>159295.13</v>
      </c>
      <c r="D10" s="152">
        <v>226912.58</v>
      </c>
      <c r="E10" s="102">
        <v>238329.91</v>
      </c>
      <c r="F10" s="157">
        <f>C10+D10-E10</f>
        <v>147877.79999999996</v>
      </c>
    </row>
    <row r="11" spans="1:6" s="54" customFormat="1" ht="12.75">
      <c r="A11" s="57"/>
      <c r="B11" s="57"/>
      <c r="C11" s="99"/>
      <c r="D11" s="131"/>
      <c r="E11" s="59"/>
      <c r="F11" s="140"/>
    </row>
    <row r="12" spans="1:6" s="54" customFormat="1" ht="12.75">
      <c r="A12" s="57"/>
      <c r="B12" s="60" t="s">
        <v>186</v>
      </c>
      <c r="C12" s="56"/>
      <c r="D12" s="56"/>
      <c r="E12" s="58"/>
      <c r="F12" s="138">
        <f>SUM(F10:F11)</f>
        <v>147877.79999999996</v>
      </c>
    </row>
    <row r="13" spans="1:6" s="54" customFormat="1" ht="12.75">
      <c r="A13" s="57"/>
      <c r="B13" s="60" t="s">
        <v>160</v>
      </c>
      <c r="C13" s="132">
        <f>E10/(C10+D10)</f>
        <v>0.6171029314769506</v>
      </c>
      <c r="D13" s="56"/>
      <c r="E13" s="58"/>
      <c r="F13" s="138"/>
    </row>
    <row r="14" spans="1:6" s="54" customFormat="1" ht="12.75">
      <c r="A14" s="61"/>
      <c r="B14" s="61"/>
      <c r="C14" s="149"/>
      <c r="D14" s="52"/>
      <c r="E14" s="62"/>
      <c r="F14" s="158"/>
    </row>
    <row r="15" spans="1:6" s="54" customFormat="1" ht="12.75">
      <c r="A15" s="61"/>
      <c r="B15" s="61"/>
      <c r="C15" s="149"/>
      <c r="D15" s="52"/>
      <c r="E15" s="62"/>
      <c r="F15" s="158"/>
    </row>
    <row r="16" spans="1:6" s="54" customFormat="1" ht="12.75">
      <c r="A16" s="61"/>
      <c r="B16" s="61"/>
      <c r="C16" s="149"/>
      <c r="D16" s="52"/>
      <c r="E16" s="62"/>
      <c r="F16" s="158"/>
    </row>
    <row r="17" spans="3:7" s="54" customFormat="1" ht="12.75">
      <c r="C17" s="148"/>
      <c r="D17" s="148"/>
      <c r="F17" s="159"/>
      <c r="G17" s="63"/>
    </row>
    <row r="18" spans="1:6" s="54" customFormat="1" ht="12.75">
      <c r="A18" s="55"/>
      <c r="B18" s="61" t="s">
        <v>182</v>
      </c>
      <c r="C18" s="53"/>
      <c r="D18" s="52" t="s">
        <v>165</v>
      </c>
      <c r="E18" s="51"/>
      <c r="F18" s="137"/>
    </row>
    <row r="19" spans="1:6" s="54" customFormat="1" ht="12.75">
      <c r="A19" s="64"/>
      <c r="B19" s="66" t="s">
        <v>129</v>
      </c>
      <c r="C19" s="66" t="s">
        <v>161</v>
      </c>
      <c r="D19" s="66" t="s">
        <v>162</v>
      </c>
      <c r="E19" s="67"/>
      <c r="F19" s="141" t="s">
        <v>130</v>
      </c>
    </row>
    <row r="20" spans="1:6" s="54" customFormat="1" ht="12.75">
      <c r="A20" s="69"/>
      <c r="B20" s="70"/>
      <c r="C20" s="71" t="s">
        <v>131</v>
      </c>
      <c r="D20" s="71" t="s">
        <v>132</v>
      </c>
      <c r="E20" s="72"/>
      <c r="F20" s="160"/>
    </row>
    <row r="21" spans="1:6" s="90" customFormat="1" ht="12.75">
      <c r="A21" s="58"/>
      <c r="B21" s="60" t="s">
        <v>201</v>
      </c>
      <c r="C21" s="99">
        <v>0.11</v>
      </c>
      <c r="D21" s="99" t="s">
        <v>78</v>
      </c>
      <c r="E21" s="88"/>
      <c r="F21" s="139">
        <v>2145</v>
      </c>
    </row>
    <row r="22" spans="1:6" s="90" customFormat="1" ht="12.75">
      <c r="A22" s="58"/>
      <c r="B22" s="60" t="s">
        <v>204</v>
      </c>
      <c r="C22" s="99">
        <v>0.53</v>
      </c>
      <c r="D22" s="99" t="s">
        <v>78</v>
      </c>
      <c r="E22" s="88"/>
      <c r="F22" s="139">
        <v>9900</v>
      </c>
    </row>
    <row r="23" spans="1:6" s="90" customFormat="1" ht="12.75">
      <c r="A23" s="58"/>
      <c r="B23" s="60" t="s">
        <v>215</v>
      </c>
      <c r="C23" s="139">
        <v>0.66</v>
      </c>
      <c r="D23" s="142" t="s">
        <v>78</v>
      </c>
      <c r="E23" s="139"/>
      <c r="F23" s="139">
        <f>C23*12*C7</f>
        <v>12336.984</v>
      </c>
    </row>
    <row r="24" spans="1:8" s="54" customFormat="1" ht="12.75">
      <c r="A24" s="78">
        <v>2.1</v>
      </c>
      <c r="B24" s="78" t="s">
        <v>133</v>
      </c>
      <c r="C24" s="116">
        <v>1.92</v>
      </c>
      <c r="D24" s="116" t="s">
        <v>78</v>
      </c>
      <c r="E24" s="78"/>
      <c r="F24" s="143">
        <v>35886.69</v>
      </c>
      <c r="H24" s="63"/>
    </row>
    <row r="25" spans="1:8" s="54" customFormat="1" ht="12.75">
      <c r="A25" s="77"/>
      <c r="B25" s="78" t="s">
        <v>134</v>
      </c>
      <c r="C25" s="116"/>
      <c r="D25" s="116"/>
      <c r="E25" s="78"/>
      <c r="F25" s="143"/>
      <c r="H25" s="63"/>
    </row>
    <row r="26" spans="1:6" s="54" customFormat="1" ht="12.75">
      <c r="A26" s="77"/>
      <c r="B26" s="78" t="s">
        <v>135</v>
      </c>
      <c r="C26" s="116"/>
      <c r="D26" s="116"/>
      <c r="E26" s="78"/>
      <c r="F26" s="143"/>
    </row>
    <row r="27" spans="1:6" s="54" customFormat="1" ht="12.75">
      <c r="A27" s="80"/>
      <c r="B27" s="81" t="s">
        <v>136</v>
      </c>
      <c r="C27" s="113"/>
      <c r="D27" s="113"/>
      <c r="E27" s="81"/>
      <c r="F27" s="144"/>
    </row>
    <row r="28" spans="1:6" s="54" customFormat="1" ht="12.75">
      <c r="A28" s="74">
        <v>2.2</v>
      </c>
      <c r="B28" s="83" t="s">
        <v>171</v>
      </c>
      <c r="C28" s="112">
        <v>0.15</v>
      </c>
      <c r="D28" s="112" t="s">
        <v>78</v>
      </c>
      <c r="E28" s="76"/>
      <c r="F28" s="145">
        <f>C28*12*C7</f>
        <v>2803.8599999999997</v>
      </c>
    </row>
    <row r="29" spans="1:6" s="54" customFormat="1" ht="12.75">
      <c r="A29" s="80"/>
      <c r="B29" s="84" t="s">
        <v>137</v>
      </c>
      <c r="C29" s="113"/>
      <c r="D29" s="113"/>
      <c r="E29" s="82"/>
      <c r="F29" s="144" t="s">
        <v>172</v>
      </c>
    </row>
    <row r="30" spans="1:6" s="54" customFormat="1" ht="12.75">
      <c r="A30" s="74">
        <v>2.3</v>
      </c>
      <c r="B30" s="83" t="s">
        <v>138</v>
      </c>
      <c r="C30" s="112">
        <v>0.04</v>
      </c>
      <c r="D30" s="112" t="s">
        <v>78</v>
      </c>
      <c r="E30" s="76"/>
      <c r="F30" s="145">
        <f>C30*12*C7</f>
        <v>747.696</v>
      </c>
    </row>
    <row r="31" spans="1:6" s="54" customFormat="1" ht="12.75">
      <c r="A31" s="80"/>
      <c r="B31" s="84" t="s">
        <v>139</v>
      </c>
      <c r="C31" s="113"/>
      <c r="D31" s="113"/>
      <c r="E31" s="82"/>
      <c r="F31" s="144"/>
    </row>
    <row r="32" spans="1:6" s="54" customFormat="1" ht="12.75">
      <c r="A32" s="74">
        <v>2.4</v>
      </c>
      <c r="B32" s="75" t="s">
        <v>140</v>
      </c>
      <c r="C32" s="112">
        <v>0.4</v>
      </c>
      <c r="D32" s="112" t="s">
        <v>78</v>
      </c>
      <c r="E32" s="76"/>
      <c r="F32" s="145">
        <f>C32*12*C7</f>
        <v>7476.960000000001</v>
      </c>
    </row>
    <row r="33" spans="1:6" s="54" customFormat="1" ht="12.75">
      <c r="A33" s="77"/>
      <c r="B33" s="78" t="s">
        <v>141</v>
      </c>
      <c r="C33" s="116"/>
      <c r="D33" s="116"/>
      <c r="E33" s="79"/>
      <c r="F33" s="143"/>
    </row>
    <row r="34" spans="1:6" s="54" customFormat="1" ht="12.75">
      <c r="A34" s="80"/>
      <c r="B34" s="81" t="s">
        <v>142</v>
      </c>
      <c r="C34" s="113"/>
      <c r="D34" s="113"/>
      <c r="E34" s="82"/>
      <c r="F34" s="144"/>
    </row>
    <row r="35" spans="1:6" s="54" customFormat="1" ht="12.75">
      <c r="A35" s="74">
        <v>2.5</v>
      </c>
      <c r="B35" s="83" t="s">
        <v>143</v>
      </c>
      <c r="C35" s="242">
        <v>1.26</v>
      </c>
      <c r="D35" s="238" t="s">
        <v>78</v>
      </c>
      <c r="E35" s="240"/>
      <c r="F35" s="242">
        <f>C35*12*C7</f>
        <v>23552.424000000003</v>
      </c>
    </row>
    <row r="36" spans="1:6" s="54" customFormat="1" ht="12.75">
      <c r="A36" s="80"/>
      <c r="B36" s="84" t="s">
        <v>144</v>
      </c>
      <c r="C36" s="243"/>
      <c r="D36" s="239"/>
      <c r="E36" s="241"/>
      <c r="F36" s="243"/>
    </row>
    <row r="37" spans="1:6" s="54" customFormat="1" ht="12.75">
      <c r="A37" s="74">
        <v>2.6</v>
      </c>
      <c r="B37" s="78" t="s">
        <v>145</v>
      </c>
      <c r="C37" s="116">
        <v>0.21</v>
      </c>
      <c r="D37" s="112" t="s">
        <v>78</v>
      </c>
      <c r="E37" s="75"/>
      <c r="F37" s="145">
        <f>C37*12*C7</f>
        <v>3925.404</v>
      </c>
    </row>
    <row r="38" spans="1:6" s="54" customFormat="1" ht="12.75">
      <c r="A38" s="80"/>
      <c r="B38" s="81" t="s">
        <v>146</v>
      </c>
      <c r="C38" s="113"/>
      <c r="D38" s="113"/>
      <c r="E38" s="81"/>
      <c r="F38" s="144"/>
    </row>
    <row r="39" spans="1:6" s="54" customFormat="1" ht="12.75">
      <c r="A39" s="74">
        <v>2.7</v>
      </c>
      <c r="B39" s="75" t="s">
        <v>147</v>
      </c>
      <c r="C39" s="164">
        <v>0.41</v>
      </c>
      <c r="D39" s="112" t="s">
        <v>78</v>
      </c>
      <c r="E39" s="75"/>
      <c r="F39" s="145">
        <f>C39*12*C7</f>
        <v>7663.884</v>
      </c>
    </row>
    <row r="40" spans="1:6" s="54" customFormat="1" ht="12.75">
      <c r="A40" s="80"/>
      <c r="B40" s="81" t="s">
        <v>148</v>
      </c>
      <c r="C40" s="113"/>
      <c r="D40" s="113"/>
      <c r="E40" s="81"/>
      <c r="F40" s="144"/>
    </row>
    <row r="41" spans="1:6" s="54" customFormat="1" ht="25.5">
      <c r="A41" s="74">
        <v>2.8</v>
      </c>
      <c r="B41" s="85" t="s">
        <v>174</v>
      </c>
      <c r="C41" s="112">
        <v>0.18</v>
      </c>
      <c r="D41" s="112" t="s">
        <v>78</v>
      </c>
      <c r="E41" s="75"/>
      <c r="F41" s="145">
        <f>C41*12*C7</f>
        <v>3364.6320000000005</v>
      </c>
    </row>
    <row r="42" spans="1:6" s="54" customFormat="1" ht="12.75">
      <c r="A42" s="86">
        <v>2.9</v>
      </c>
      <c r="B42" s="87" t="s">
        <v>149</v>
      </c>
      <c r="C42" s="119">
        <v>0.22</v>
      </c>
      <c r="D42" s="119" t="s">
        <v>78</v>
      </c>
      <c r="E42" s="87"/>
      <c r="F42" s="146">
        <f>C42*12*C7</f>
        <v>4112.328</v>
      </c>
    </row>
    <row r="43" spans="1:6" s="54" customFormat="1" ht="12.75">
      <c r="A43" s="86">
        <v>2.1</v>
      </c>
      <c r="B43" s="87" t="s">
        <v>150</v>
      </c>
      <c r="C43" s="119">
        <v>0.15</v>
      </c>
      <c r="D43" s="119" t="s">
        <v>78</v>
      </c>
      <c r="E43" s="87"/>
      <c r="F43" s="146">
        <f>C43*12*C7</f>
        <v>2803.8599999999997</v>
      </c>
    </row>
    <row r="44" spans="1:6" s="54" customFormat="1" ht="12.75">
      <c r="A44" s="86">
        <v>2.11</v>
      </c>
      <c r="B44" s="87" t="s">
        <v>151</v>
      </c>
      <c r="C44" s="119">
        <v>0.21</v>
      </c>
      <c r="D44" s="119" t="s">
        <v>78</v>
      </c>
      <c r="E44" s="87"/>
      <c r="F44" s="146">
        <v>3998.72</v>
      </c>
    </row>
    <row r="45" spans="1:6" s="54" customFormat="1" ht="12.75">
      <c r="A45" s="86">
        <v>2.12</v>
      </c>
      <c r="B45" s="87" t="s">
        <v>152</v>
      </c>
      <c r="C45" s="146">
        <v>0.58</v>
      </c>
      <c r="D45" s="119" t="s">
        <v>78</v>
      </c>
      <c r="E45" s="87"/>
      <c r="F45" s="146">
        <f>C45*12*C7</f>
        <v>10841.591999999999</v>
      </c>
    </row>
    <row r="46" spans="1:6" s="54" customFormat="1" ht="12.75">
      <c r="A46" s="86">
        <v>2.13</v>
      </c>
      <c r="B46" s="87" t="s">
        <v>163</v>
      </c>
      <c r="C46" s="119">
        <v>0.13</v>
      </c>
      <c r="D46" s="119" t="s">
        <v>78</v>
      </c>
      <c r="E46" s="87"/>
      <c r="F46" s="146">
        <f>C46*12*C7</f>
        <v>2430.012</v>
      </c>
    </row>
    <row r="47" spans="1:6" s="54" customFormat="1" ht="12.75">
      <c r="A47" s="88">
        <v>2.14</v>
      </c>
      <c r="B47" s="87" t="s">
        <v>153</v>
      </c>
      <c r="C47" s="119">
        <v>0.23</v>
      </c>
      <c r="D47" s="119" t="s">
        <v>78</v>
      </c>
      <c r="E47" s="87"/>
      <c r="F47" s="146">
        <v>4389.7</v>
      </c>
    </row>
    <row r="48" spans="1:6" s="54" customFormat="1" ht="12.75">
      <c r="A48" s="89">
        <v>2.15</v>
      </c>
      <c r="B48" s="81" t="s">
        <v>170</v>
      </c>
      <c r="C48" s="112">
        <v>0.12</v>
      </c>
      <c r="D48" s="119" t="s">
        <v>78</v>
      </c>
      <c r="E48" s="75"/>
      <c r="F48" s="145">
        <f>C48*12*C7</f>
        <v>2243.088</v>
      </c>
    </row>
    <row r="49" spans="1:6" s="54" customFormat="1" ht="12.75">
      <c r="A49" s="74">
        <v>2.16</v>
      </c>
      <c r="B49" s="81" t="s">
        <v>164</v>
      </c>
      <c r="C49" s="112">
        <v>0.06</v>
      </c>
      <c r="D49" s="112" t="s">
        <v>78</v>
      </c>
      <c r="E49" s="75"/>
      <c r="F49" s="145">
        <f>C49*12*C7</f>
        <v>1121.544</v>
      </c>
    </row>
    <row r="50" spans="1:6" s="54" customFormat="1" ht="12.75">
      <c r="A50" s="86">
        <v>2.17</v>
      </c>
      <c r="B50" s="87" t="s">
        <v>154</v>
      </c>
      <c r="C50" s="119">
        <v>4.69</v>
      </c>
      <c r="D50" s="119" t="s">
        <v>78</v>
      </c>
      <c r="E50" s="87"/>
      <c r="F50" s="146">
        <v>87618</v>
      </c>
    </row>
    <row r="51" spans="1:6" s="54" customFormat="1" ht="12.75">
      <c r="A51" s="86">
        <v>2.18</v>
      </c>
      <c r="B51" s="87" t="s">
        <v>155</v>
      </c>
      <c r="C51" s="119">
        <v>1.39</v>
      </c>
      <c r="D51" s="119" t="s">
        <v>78</v>
      </c>
      <c r="E51" s="87"/>
      <c r="F51" s="146">
        <v>26074.81</v>
      </c>
    </row>
    <row r="52" spans="1:6" s="54" customFormat="1" ht="12.75">
      <c r="A52" s="86">
        <v>2.19</v>
      </c>
      <c r="B52" s="87" t="s">
        <v>156</v>
      </c>
      <c r="C52" s="119">
        <v>0.16</v>
      </c>
      <c r="D52" s="119" t="s">
        <v>78</v>
      </c>
      <c r="E52" s="87"/>
      <c r="F52" s="146">
        <v>2990.78</v>
      </c>
    </row>
    <row r="53" spans="1:6" s="54" customFormat="1" ht="12.75">
      <c r="A53" s="86">
        <v>2.2</v>
      </c>
      <c r="B53" s="87" t="s">
        <v>157</v>
      </c>
      <c r="C53" s="119">
        <v>0.13</v>
      </c>
      <c r="D53" s="119" t="s">
        <v>78</v>
      </c>
      <c r="E53" s="87"/>
      <c r="F53" s="146">
        <v>2416.46</v>
      </c>
    </row>
    <row r="54" spans="1:6" s="54" customFormat="1" ht="12.75">
      <c r="A54" s="90">
        <v>2.21</v>
      </c>
      <c r="B54" s="204" t="s">
        <v>213</v>
      </c>
      <c r="C54" s="244">
        <v>0.76</v>
      </c>
      <c r="D54" s="244" t="s">
        <v>78</v>
      </c>
      <c r="E54" s="246"/>
      <c r="F54" s="236">
        <v>14221.87</v>
      </c>
    </row>
    <row r="55" spans="1:6" s="54" customFormat="1" ht="12.75">
      <c r="A55" s="77"/>
      <c r="B55" s="153" t="s">
        <v>212</v>
      </c>
      <c r="C55" s="245"/>
      <c r="D55" s="245"/>
      <c r="E55" s="247"/>
      <c r="F55" s="237"/>
    </row>
    <row r="56" spans="1:6" s="54" customFormat="1" ht="12.75">
      <c r="A56" s="200"/>
      <c r="B56" s="94" t="s">
        <v>187</v>
      </c>
      <c r="C56" s="206">
        <f>SUM(C21:C55)</f>
        <v>14.700000000000001</v>
      </c>
      <c r="D56" s="206"/>
      <c r="E56" s="94"/>
      <c r="F56" s="191">
        <f>SUM(F21:F55)</f>
        <v>275066.29799999995</v>
      </c>
    </row>
    <row r="57" spans="1:6" s="54" customFormat="1" ht="12.75">
      <c r="A57" s="78"/>
      <c r="B57" s="95" t="s">
        <v>211</v>
      </c>
      <c r="C57" s="116"/>
      <c r="D57" s="116"/>
      <c r="E57" s="78"/>
      <c r="F57" s="143"/>
    </row>
    <row r="58" spans="1:6" s="54" customFormat="1" ht="12.75">
      <c r="A58" s="81"/>
      <c r="B58" s="96" t="s">
        <v>183</v>
      </c>
      <c r="C58" s="113"/>
      <c r="D58" s="113"/>
      <c r="E58" s="81"/>
      <c r="F58" s="144"/>
    </row>
    <row r="59" spans="1:6" s="54" customFormat="1" ht="12.75">
      <c r="A59" s="81"/>
      <c r="B59" s="197" t="s">
        <v>202</v>
      </c>
      <c r="C59" s="113"/>
      <c r="D59" s="113"/>
      <c r="E59" s="81"/>
      <c r="F59" s="187">
        <f>F56+C10-E10</f>
        <v>196031.51799999995</v>
      </c>
    </row>
    <row r="60" spans="3:6" s="54" customFormat="1" ht="12.75">
      <c r="C60" s="148"/>
      <c r="D60" s="148"/>
      <c r="F60" s="159"/>
    </row>
  </sheetData>
  <sheetProtection/>
  <mergeCells count="8">
    <mergeCell ref="F54:F55"/>
    <mergeCell ref="D35:D36"/>
    <mergeCell ref="E35:E36"/>
    <mergeCell ref="F35:F36"/>
    <mergeCell ref="C35:C36"/>
    <mergeCell ref="C54:C55"/>
    <mergeCell ref="D54:D55"/>
    <mergeCell ref="E54:E55"/>
  </mergeCells>
  <printOptions/>
  <pageMargins left="0" right="0" top="0" bottom="0" header="0.5118110236220472" footer="0.5118110236220472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2"/>
  <sheetViews>
    <sheetView zoomScalePageLayoutView="0" workbookViewId="0" topLeftCell="A13">
      <selection activeCell="C19" sqref="C19:C57"/>
    </sheetView>
  </sheetViews>
  <sheetFormatPr defaultColWidth="9.140625" defaultRowHeight="12.75"/>
  <cols>
    <col min="1" max="1" width="6.00390625" style="0" customWidth="1"/>
    <col min="2" max="2" width="69.7109375" style="213" customWidth="1"/>
    <col min="3" max="3" width="14.421875" style="136" customWidth="1"/>
    <col min="4" max="4" width="16.7109375" style="136" customWidth="1"/>
    <col min="5" max="5" width="13.8515625" style="136" customWidth="1"/>
    <col min="6" max="6" width="14.57421875" style="159" bestFit="1" customWidth="1"/>
    <col min="7" max="7" width="12.710937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2:6" s="54" customFormat="1" ht="12.75">
      <c r="B3" s="214"/>
      <c r="C3" s="159"/>
      <c r="D3" s="159"/>
      <c r="E3" s="159"/>
      <c r="F3" s="159"/>
    </row>
    <row r="4" spans="2:6" s="54" customFormat="1" ht="12.75">
      <c r="B4" s="214"/>
      <c r="C4" s="159"/>
      <c r="D4" s="159"/>
      <c r="E4" s="159"/>
      <c r="F4" s="159"/>
    </row>
    <row r="5" spans="1:6" s="54" customFormat="1" ht="12.75">
      <c r="A5" s="51"/>
      <c r="B5" s="61" t="s">
        <v>184</v>
      </c>
      <c r="C5" s="158"/>
      <c r="D5" s="158"/>
      <c r="E5" s="137"/>
      <c r="F5" s="137"/>
    </row>
    <row r="6" spans="1:6" s="54" customFormat="1" ht="12.75">
      <c r="A6" s="51"/>
      <c r="B6" s="61" t="s">
        <v>93</v>
      </c>
      <c r="C6" s="158"/>
      <c r="D6" s="158"/>
      <c r="E6" s="137"/>
      <c r="F6" s="137"/>
    </row>
    <row r="7" spans="1:6" s="54" customFormat="1" ht="12.75">
      <c r="A7" s="51"/>
      <c r="B7" s="215" t="s">
        <v>67</v>
      </c>
      <c r="C7" s="158">
        <v>1968.8</v>
      </c>
      <c r="D7" s="137"/>
      <c r="E7" s="137"/>
      <c r="F7" s="137"/>
    </row>
    <row r="8" spans="1:6" s="54" customFormat="1" ht="12.75">
      <c r="A8" s="56" t="s">
        <v>49</v>
      </c>
      <c r="B8" s="60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60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60" t="s">
        <v>181</v>
      </c>
      <c r="C10" s="138">
        <v>102324.29</v>
      </c>
      <c r="D10" s="173">
        <v>303143.76</v>
      </c>
      <c r="E10" s="173">
        <v>302173.24</v>
      </c>
      <c r="F10" s="140">
        <f>C10+D10-E10</f>
        <v>103294.81</v>
      </c>
    </row>
    <row r="11" spans="1:6" s="54" customFormat="1" ht="12.75">
      <c r="A11" s="57"/>
      <c r="B11" s="111"/>
      <c r="C11" s="139"/>
      <c r="D11" s="140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103294.81</v>
      </c>
    </row>
    <row r="13" spans="1:6" s="54" customFormat="1" ht="12.75">
      <c r="A13" s="57"/>
      <c r="B13" s="60" t="s">
        <v>160</v>
      </c>
      <c r="C13" s="138">
        <f>E10/(C10+D10)</f>
        <v>0.745245500847724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9" s="54" customFormat="1" ht="14.25">
      <c r="A15" s="55"/>
      <c r="B15" s="61"/>
      <c r="C15" s="137"/>
      <c r="D15" s="158"/>
      <c r="E15" s="137"/>
      <c r="F15" s="137"/>
      <c r="G15" s="98"/>
      <c r="H15" s="98"/>
      <c r="I15" s="98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109" t="s">
        <v>129</v>
      </c>
      <c r="C17" s="141" t="s">
        <v>161</v>
      </c>
      <c r="D17" s="141" t="s">
        <v>162</v>
      </c>
      <c r="E17" s="171"/>
      <c r="F17" s="141" t="s">
        <v>130</v>
      </c>
    </row>
    <row r="18" spans="1:6" s="54" customFormat="1" ht="12.75">
      <c r="A18" s="69"/>
      <c r="B18" s="181"/>
      <c r="C18" s="142" t="s">
        <v>131</v>
      </c>
      <c r="D18" s="142" t="s">
        <v>132</v>
      </c>
      <c r="E18" s="172"/>
      <c r="F18" s="142"/>
    </row>
    <row r="19" spans="1:6" s="90" customFormat="1" ht="12.75">
      <c r="A19" s="104"/>
      <c r="B19" s="109" t="s">
        <v>196</v>
      </c>
      <c r="C19" s="141">
        <v>0.04</v>
      </c>
      <c r="D19" s="141" t="s">
        <v>78</v>
      </c>
      <c r="E19" s="141"/>
      <c r="F19" s="141">
        <v>863.1</v>
      </c>
    </row>
    <row r="20" spans="1:6" s="90" customFormat="1" ht="12.75">
      <c r="A20" s="64"/>
      <c r="B20" s="109" t="s">
        <v>207</v>
      </c>
      <c r="C20" s="141">
        <v>1.64</v>
      </c>
      <c r="D20" s="141" t="s">
        <v>78</v>
      </c>
      <c r="E20" s="141"/>
      <c r="F20" s="162">
        <v>38734.8</v>
      </c>
    </row>
    <row r="21" spans="1:6" s="90" customFormat="1" ht="12.75">
      <c r="A21" s="69"/>
      <c r="B21" s="181" t="s">
        <v>209</v>
      </c>
      <c r="C21" s="142"/>
      <c r="D21" s="142"/>
      <c r="E21" s="142"/>
      <c r="F21" s="163"/>
    </row>
    <row r="22" spans="1:6" s="90" customFormat="1" ht="12.75">
      <c r="A22" s="104"/>
      <c r="B22" s="107" t="s">
        <v>204</v>
      </c>
      <c r="C22" s="160">
        <v>0.46</v>
      </c>
      <c r="D22" s="160" t="s">
        <v>78</v>
      </c>
      <c r="E22" s="142"/>
      <c r="F22" s="142">
        <v>10800</v>
      </c>
    </row>
    <row r="23" spans="1:6" s="90" customFormat="1" ht="15">
      <c r="A23" s="58"/>
      <c r="B23" s="216" t="s">
        <v>203</v>
      </c>
      <c r="C23" s="139">
        <v>5.29</v>
      </c>
      <c r="D23" s="139" t="s">
        <v>78</v>
      </c>
      <c r="E23" s="141"/>
      <c r="F23" s="162">
        <v>125000</v>
      </c>
    </row>
    <row r="24" spans="1:6" s="90" customFormat="1" ht="12.75">
      <c r="A24" s="58"/>
      <c r="B24" s="60" t="s">
        <v>215</v>
      </c>
      <c r="C24" s="139">
        <v>0.66</v>
      </c>
      <c r="D24" s="142" t="s">
        <v>78</v>
      </c>
      <c r="E24" s="139"/>
      <c r="F24" s="139">
        <f>C24*12*C7</f>
        <v>15592.895999999999</v>
      </c>
    </row>
    <row r="25" spans="1:6" s="54" customFormat="1" ht="12.75">
      <c r="A25" s="74">
        <v>2.1</v>
      </c>
      <c r="B25" s="114" t="s">
        <v>133</v>
      </c>
      <c r="C25" s="164">
        <v>1.92</v>
      </c>
      <c r="D25" s="164" t="s">
        <v>78</v>
      </c>
      <c r="E25" s="164"/>
      <c r="F25" s="167">
        <v>45357.72</v>
      </c>
    </row>
    <row r="26" spans="1:6" s="54" customFormat="1" ht="12.75">
      <c r="A26" s="77"/>
      <c r="B26" s="118" t="s">
        <v>134</v>
      </c>
      <c r="C26" s="165"/>
      <c r="D26" s="165"/>
      <c r="E26" s="165"/>
      <c r="F26" s="183"/>
    </row>
    <row r="27" spans="1:6" s="54" customFormat="1" ht="12.75">
      <c r="A27" s="77"/>
      <c r="B27" s="118" t="s">
        <v>135</v>
      </c>
      <c r="C27" s="165"/>
      <c r="D27" s="165"/>
      <c r="E27" s="165"/>
      <c r="F27" s="183"/>
    </row>
    <row r="28" spans="1:6" s="54" customFormat="1" ht="12.75">
      <c r="A28" s="80"/>
      <c r="B28" s="115" t="s">
        <v>136</v>
      </c>
      <c r="C28" s="166"/>
      <c r="D28" s="166"/>
      <c r="E28" s="166"/>
      <c r="F28" s="168"/>
    </row>
    <row r="29" spans="1:6" s="54" customFormat="1" ht="12.75">
      <c r="A29" s="74">
        <v>2.2</v>
      </c>
      <c r="B29" s="217" t="s">
        <v>171</v>
      </c>
      <c r="C29" s="164">
        <v>0.15</v>
      </c>
      <c r="D29" s="164" t="s">
        <v>78</v>
      </c>
      <c r="E29" s="145"/>
      <c r="F29" s="167">
        <f>C29*12*C7</f>
        <v>3543.8399999999997</v>
      </c>
    </row>
    <row r="30" spans="1:6" s="54" customFormat="1" ht="12.75">
      <c r="A30" s="80"/>
      <c r="B30" s="218" t="s">
        <v>137</v>
      </c>
      <c r="C30" s="166"/>
      <c r="D30" s="166"/>
      <c r="E30" s="144"/>
      <c r="F30" s="168"/>
    </row>
    <row r="31" spans="1:6" s="54" customFormat="1" ht="12.75">
      <c r="A31" s="74">
        <v>2.3</v>
      </c>
      <c r="B31" s="217" t="s">
        <v>138</v>
      </c>
      <c r="C31" s="164">
        <v>0.04</v>
      </c>
      <c r="D31" s="164" t="s">
        <v>78</v>
      </c>
      <c r="E31" s="145"/>
      <c r="F31" s="167">
        <f>C31*12*C7</f>
        <v>945.0239999999999</v>
      </c>
    </row>
    <row r="32" spans="1:6" s="54" customFormat="1" ht="12.75">
      <c r="A32" s="80"/>
      <c r="B32" s="218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114" t="s">
        <v>140</v>
      </c>
      <c r="C33" s="164">
        <v>0.4</v>
      </c>
      <c r="D33" s="164" t="s">
        <v>78</v>
      </c>
      <c r="E33" s="145"/>
      <c r="F33" s="167">
        <f>C33*12*C7</f>
        <v>9450.240000000002</v>
      </c>
    </row>
    <row r="34" spans="1:6" s="54" customFormat="1" ht="12.75">
      <c r="A34" s="77"/>
      <c r="B34" s="118" t="s">
        <v>141</v>
      </c>
      <c r="C34" s="165"/>
      <c r="D34" s="165"/>
      <c r="E34" s="143"/>
      <c r="F34" s="183"/>
    </row>
    <row r="35" spans="1:6" s="54" customFormat="1" ht="12.75">
      <c r="A35" s="80"/>
      <c r="B35" s="115" t="s">
        <v>142</v>
      </c>
      <c r="C35" s="166"/>
      <c r="D35" s="166"/>
      <c r="E35" s="144"/>
      <c r="F35" s="168"/>
    </row>
    <row r="36" spans="1:6" s="54" customFormat="1" ht="12.75">
      <c r="A36" s="74">
        <v>2.5</v>
      </c>
      <c r="B36" s="217" t="s">
        <v>143</v>
      </c>
      <c r="C36" s="242">
        <v>1.26</v>
      </c>
      <c r="D36" s="242" t="s">
        <v>78</v>
      </c>
      <c r="E36" s="242"/>
      <c r="F36" s="242">
        <f>C36*12*C7</f>
        <v>29768.256</v>
      </c>
    </row>
    <row r="37" spans="1:6" s="54" customFormat="1" ht="12.75">
      <c r="A37" s="80"/>
      <c r="B37" s="218" t="s">
        <v>144</v>
      </c>
      <c r="C37" s="243"/>
      <c r="D37" s="243"/>
      <c r="E37" s="243"/>
      <c r="F37" s="243"/>
    </row>
    <row r="38" spans="1:6" s="54" customFormat="1" ht="12.75">
      <c r="A38" s="74">
        <v>2.6</v>
      </c>
      <c r="B38" s="118" t="s">
        <v>145</v>
      </c>
      <c r="C38" s="242">
        <v>0.21</v>
      </c>
      <c r="D38" s="242" t="s">
        <v>78</v>
      </c>
      <c r="E38" s="242"/>
      <c r="F38" s="242">
        <f>C38*12*C7</f>
        <v>4961.376</v>
      </c>
    </row>
    <row r="39" spans="1:6" s="54" customFormat="1" ht="12.75">
      <c r="A39" s="80"/>
      <c r="B39" s="115" t="s">
        <v>146</v>
      </c>
      <c r="C39" s="243"/>
      <c r="D39" s="243"/>
      <c r="E39" s="243"/>
      <c r="F39" s="243"/>
    </row>
    <row r="40" spans="1:6" s="54" customFormat="1" ht="12.75">
      <c r="A40" s="74">
        <v>2.7</v>
      </c>
      <c r="B40" s="114" t="s">
        <v>147</v>
      </c>
      <c r="C40" s="164">
        <v>0.41</v>
      </c>
      <c r="D40" s="164" t="s">
        <v>78</v>
      </c>
      <c r="E40" s="164"/>
      <c r="F40" s="167">
        <f>C40*12*C7</f>
        <v>9686.496</v>
      </c>
    </row>
    <row r="41" spans="1:6" s="54" customFormat="1" ht="12.75">
      <c r="A41" s="80"/>
      <c r="B41" s="115" t="s">
        <v>148</v>
      </c>
      <c r="C41" s="166"/>
      <c r="D41" s="166"/>
      <c r="E41" s="166"/>
      <c r="F41" s="168"/>
    </row>
    <row r="42" spans="1:6" s="54" customFormat="1" ht="25.5">
      <c r="A42" s="74">
        <v>2.8</v>
      </c>
      <c r="B42" s="219" t="s">
        <v>174</v>
      </c>
      <c r="C42" s="164">
        <v>0.18</v>
      </c>
      <c r="D42" s="146" t="s">
        <v>78</v>
      </c>
      <c r="E42" s="146"/>
      <c r="F42" s="174">
        <f>C42*12*C7</f>
        <v>4252.608</v>
      </c>
    </row>
    <row r="43" spans="1:6" s="54" customFormat="1" ht="12.75">
      <c r="A43" s="86">
        <v>2.9</v>
      </c>
      <c r="B43" s="220" t="s">
        <v>149</v>
      </c>
      <c r="C43" s="146">
        <v>0.22</v>
      </c>
      <c r="D43" s="166" t="s">
        <v>78</v>
      </c>
      <c r="E43" s="166"/>
      <c r="F43" s="168">
        <f>C43*12*C7</f>
        <v>5197.6320000000005</v>
      </c>
    </row>
    <row r="44" spans="1:6" s="54" customFormat="1" ht="12.75">
      <c r="A44" s="86">
        <v>2.1</v>
      </c>
      <c r="B44" s="220" t="s">
        <v>150</v>
      </c>
      <c r="C44" s="146">
        <v>0.15</v>
      </c>
      <c r="D44" s="146" t="s">
        <v>78</v>
      </c>
      <c r="E44" s="146"/>
      <c r="F44" s="179">
        <f>C44*12*C7</f>
        <v>3543.8399999999997</v>
      </c>
    </row>
    <row r="45" spans="1:6" s="54" customFormat="1" ht="12.75">
      <c r="A45" s="86">
        <v>2.11</v>
      </c>
      <c r="B45" s="220" t="s">
        <v>151</v>
      </c>
      <c r="C45" s="146">
        <v>0.21</v>
      </c>
      <c r="D45" s="146" t="s">
        <v>78</v>
      </c>
      <c r="E45" s="146"/>
      <c r="F45" s="179">
        <v>5054.03</v>
      </c>
    </row>
    <row r="46" spans="1:6" s="54" customFormat="1" ht="12.75">
      <c r="A46" s="86">
        <v>2.12</v>
      </c>
      <c r="B46" s="220" t="s">
        <v>152</v>
      </c>
      <c r="C46" s="146">
        <v>0.58</v>
      </c>
      <c r="D46" s="146" t="s">
        <v>78</v>
      </c>
      <c r="E46" s="146"/>
      <c r="F46" s="179">
        <f>C46*12*C7</f>
        <v>13702.847999999998</v>
      </c>
    </row>
    <row r="47" spans="1:6" s="54" customFormat="1" ht="12.75">
      <c r="A47" s="86">
        <v>2.13</v>
      </c>
      <c r="B47" s="220" t="s">
        <v>163</v>
      </c>
      <c r="C47" s="146">
        <v>0.13</v>
      </c>
      <c r="D47" s="146" t="s">
        <v>78</v>
      </c>
      <c r="E47" s="146"/>
      <c r="F47" s="179">
        <v>2971.95</v>
      </c>
    </row>
    <row r="48" spans="1:6" s="54" customFormat="1" ht="12.75">
      <c r="A48" s="88">
        <v>2.14</v>
      </c>
      <c r="B48" s="220" t="s">
        <v>153</v>
      </c>
      <c r="C48" s="146">
        <v>0.23</v>
      </c>
      <c r="D48" s="146" t="s">
        <v>78</v>
      </c>
      <c r="E48" s="146"/>
      <c r="F48" s="179">
        <v>5548.2</v>
      </c>
    </row>
    <row r="49" spans="1:6" s="54" customFormat="1" ht="12.75">
      <c r="A49" s="89">
        <v>2.15</v>
      </c>
      <c r="B49" s="115" t="s">
        <v>170</v>
      </c>
      <c r="C49" s="164">
        <v>0.12</v>
      </c>
      <c r="D49" s="146" t="s">
        <v>78</v>
      </c>
      <c r="E49" s="146"/>
      <c r="F49" s="179">
        <f>C49*12*C7</f>
        <v>2835.0719999999997</v>
      </c>
    </row>
    <row r="50" spans="1:6" s="54" customFormat="1" ht="12.75">
      <c r="A50" s="74">
        <v>2.16</v>
      </c>
      <c r="B50" s="115" t="s">
        <v>164</v>
      </c>
      <c r="C50" s="164">
        <v>0.06</v>
      </c>
      <c r="D50" s="164" t="s">
        <v>78</v>
      </c>
      <c r="E50" s="164"/>
      <c r="F50" s="167">
        <f>C50*12*C7</f>
        <v>1417.5359999999998</v>
      </c>
    </row>
    <row r="51" spans="1:6" s="54" customFormat="1" ht="12.75">
      <c r="A51" s="86">
        <v>2.17</v>
      </c>
      <c r="B51" s="220" t="s">
        <v>154</v>
      </c>
      <c r="C51" s="146">
        <v>4.69</v>
      </c>
      <c r="D51" s="164" t="s">
        <v>78</v>
      </c>
      <c r="E51" s="164"/>
      <c r="F51" s="167">
        <v>110741.69</v>
      </c>
    </row>
    <row r="52" spans="1:6" s="54" customFormat="1" ht="12.75">
      <c r="A52" s="86">
        <v>2.18</v>
      </c>
      <c r="B52" s="220" t="s">
        <v>155</v>
      </c>
      <c r="C52" s="146">
        <v>1.4</v>
      </c>
      <c r="D52" s="146" t="s">
        <v>78</v>
      </c>
      <c r="E52" s="146"/>
      <c r="F52" s="179">
        <v>32956.34</v>
      </c>
    </row>
    <row r="53" spans="1:6" s="54" customFormat="1" ht="12.75">
      <c r="A53" s="86">
        <v>2.19</v>
      </c>
      <c r="B53" s="220" t="s">
        <v>156</v>
      </c>
      <c r="C53" s="146">
        <v>0.16</v>
      </c>
      <c r="D53" s="146" t="s">
        <v>78</v>
      </c>
      <c r="E53" s="146"/>
      <c r="F53" s="179">
        <v>3780.1</v>
      </c>
    </row>
    <row r="54" spans="1:6" s="54" customFormat="1" ht="12.75">
      <c r="A54" s="86">
        <v>2.2</v>
      </c>
      <c r="B54" s="220" t="s">
        <v>157</v>
      </c>
      <c r="C54" s="146">
        <v>0.13</v>
      </c>
      <c r="D54" s="146" t="s">
        <v>78</v>
      </c>
      <c r="E54" s="146"/>
      <c r="F54" s="179">
        <v>3054.21</v>
      </c>
    </row>
    <row r="55" spans="1:6" s="54" customFormat="1" ht="12.75">
      <c r="A55" s="90">
        <v>2.21</v>
      </c>
      <c r="B55" s="117" t="s">
        <v>213</v>
      </c>
      <c r="C55" s="236">
        <v>0.76</v>
      </c>
      <c r="D55" s="236" t="s">
        <v>78</v>
      </c>
      <c r="E55" s="242"/>
      <c r="F55" s="236">
        <v>17975.22</v>
      </c>
    </row>
    <row r="56" spans="1:6" s="54" customFormat="1" ht="12.75">
      <c r="A56" s="77"/>
      <c r="B56" s="221" t="s">
        <v>212</v>
      </c>
      <c r="C56" s="237"/>
      <c r="D56" s="237"/>
      <c r="E56" s="256"/>
      <c r="F56" s="237"/>
    </row>
    <row r="57" spans="1:6" s="54" customFormat="1" ht="12.75">
      <c r="A57" s="101"/>
      <c r="B57" s="222" t="s">
        <v>187</v>
      </c>
      <c r="C57" s="191">
        <f>SUM(C19:C56)</f>
        <v>21.500000000000004</v>
      </c>
      <c r="D57" s="195"/>
      <c r="E57" s="195"/>
      <c r="F57" s="191">
        <f>SUM(F19:F56)</f>
        <v>507735.0240000001</v>
      </c>
    </row>
    <row r="58" spans="1:6" s="54" customFormat="1" ht="12.75">
      <c r="A58" s="91"/>
      <c r="B58" s="223" t="s">
        <v>210</v>
      </c>
      <c r="C58" s="143"/>
      <c r="D58" s="165"/>
      <c r="E58" s="165"/>
      <c r="F58" s="183"/>
    </row>
    <row r="59" spans="1:6" s="54" customFormat="1" ht="12.75">
      <c r="A59" s="92"/>
      <c r="B59" s="224" t="s">
        <v>183</v>
      </c>
      <c r="C59" s="144"/>
      <c r="D59" s="166"/>
      <c r="E59" s="166"/>
      <c r="F59" s="168"/>
    </row>
    <row r="60" spans="1:6" s="54" customFormat="1" ht="12.75">
      <c r="A60" s="81"/>
      <c r="B60" s="225" t="s">
        <v>202</v>
      </c>
      <c r="C60" s="166"/>
      <c r="D60" s="166"/>
      <c r="E60" s="166"/>
      <c r="F60" s="187">
        <f>F57+C10-E10</f>
        <v>307886.07400000014</v>
      </c>
    </row>
    <row r="61" spans="2:6" s="54" customFormat="1" ht="12.75">
      <c r="B61" s="214"/>
      <c r="C61" s="159"/>
      <c r="D61" s="159"/>
      <c r="E61" s="159"/>
      <c r="F61" s="159"/>
    </row>
    <row r="62" spans="2:6" s="54" customFormat="1" ht="12.75">
      <c r="B62" s="214"/>
      <c r="C62" s="159"/>
      <c r="D62" s="159"/>
      <c r="E62" s="159"/>
      <c r="F62" s="159"/>
    </row>
  </sheetData>
  <sheetProtection/>
  <mergeCells count="12">
    <mergeCell ref="E55:E56"/>
    <mergeCell ref="F55:F56"/>
    <mergeCell ref="D38:D39"/>
    <mergeCell ref="F38:F39"/>
    <mergeCell ref="C36:C37"/>
    <mergeCell ref="C38:C39"/>
    <mergeCell ref="C55:C56"/>
    <mergeCell ref="D55:D56"/>
    <mergeCell ref="F36:F37"/>
    <mergeCell ref="E36:E37"/>
    <mergeCell ref="D36:D37"/>
    <mergeCell ref="E38:E39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8"/>
  <sheetViews>
    <sheetView zoomScalePageLayoutView="0" workbookViewId="0" topLeftCell="A43">
      <selection activeCell="B23" sqref="B23"/>
    </sheetView>
  </sheetViews>
  <sheetFormatPr defaultColWidth="9.140625" defaultRowHeight="12.75"/>
  <cols>
    <col min="1" max="1" width="6.8515625" style="0" customWidth="1"/>
    <col min="2" max="2" width="69.28125" style="0" customWidth="1"/>
    <col min="3" max="3" width="14.421875" style="136" customWidth="1"/>
    <col min="4" max="4" width="16.57421875" style="136" customWidth="1"/>
    <col min="5" max="5" width="11.8515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94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1208.5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52220.6</v>
      </c>
      <c r="D10" s="173">
        <v>144579.13</v>
      </c>
      <c r="E10" s="173">
        <v>126391.96</v>
      </c>
      <c r="F10" s="140">
        <f>C10+D10-E10</f>
        <v>70407.77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70407.77</v>
      </c>
    </row>
    <row r="13" spans="1:6" s="54" customFormat="1" ht="12.75">
      <c r="A13" s="57"/>
      <c r="B13" s="60" t="s">
        <v>160</v>
      </c>
      <c r="C13" s="138">
        <f>E10/(C10+D10)</f>
        <v>0.6422364502227722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41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42"/>
    </row>
    <row r="19" spans="1:6" s="90" customFormat="1" ht="12.75">
      <c r="A19" s="104"/>
      <c r="B19" s="60" t="s">
        <v>204</v>
      </c>
      <c r="C19" s="139">
        <v>0.5</v>
      </c>
      <c r="D19" s="139" t="s">
        <v>78</v>
      </c>
      <c r="E19" s="139"/>
      <c r="F19" s="139">
        <v>7200</v>
      </c>
    </row>
    <row r="20" spans="1:6" s="90" customFormat="1" ht="12.75">
      <c r="A20" s="104"/>
      <c r="B20" s="109" t="s">
        <v>201</v>
      </c>
      <c r="C20" s="141">
        <v>0.1</v>
      </c>
      <c r="D20" s="139" t="s">
        <v>78</v>
      </c>
      <c r="E20" s="139"/>
      <c r="F20" s="162">
        <v>1430</v>
      </c>
    </row>
    <row r="21" spans="1:6" s="90" customFormat="1" ht="12.75">
      <c r="A21" s="58"/>
      <c r="B21" s="60" t="s">
        <v>215</v>
      </c>
      <c r="C21" s="139">
        <v>0.66</v>
      </c>
      <c r="D21" s="142" t="s">
        <v>78</v>
      </c>
      <c r="E21" s="139"/>
      <c r="F21" s="139">
        <f>C21*12*C7</f>
        <v>9571.32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67">
        <v>27841.73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83"/>
    </row>
    <row r="24" spans="1:6" s="54" customFormat="1" ht="12.75">
      <c r="A24" s="77"/>
      <c r="B24" s="78" t="s">
        <v>135</v>
      </c>
      <c r="C24" s="165"/>
      <c r="D24" s="165"/>
      <c r="E24" s="165"/>
      <c r="F24" s="183"/>
    </row>
    <row r="25" spans="1:6" s="54" customFormat="1" ht="12.75">
      <c r="A25" s="80"/>
      <c r="B25" s="81" t="s">
        <v>136</v>
      </c>
      <c r="C25" s="166"/>
      <c r="D25" s="166"/>
      <c r="E25" s="166"/>
      <c r="F25" s="168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67">
        <f>C26*12*C7</f>
        <v>2175.2999999999997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68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67">
        <f>C28*12*C7</f>
        <v>580.0799999999999</v>
      </c>
    </row>
    <row r="29" spans="1:6" s="54" customFormat="1" ht="12.75">
      <c r="A29" s="80"/>
      <c r="B29" s="84" t="s">
        <v>139</v>
      </c>
      <c r="C29" s="166"/>
      <c r="D29" s="166"/>
      <c r="E29" s="144"/>
      <c r="F29" s="168"/>
    </row>
    <row r="30" spans="1:6" s="54" customFormat="1" ht="12.75">
      <c r="A30" s="74">
        <v>2.4</v>
      </c>
      <c r="B30" s="75" t="s">
        <v>140</v>
      </c>
      <c r="C30" s="164">
        <v>0.4</v>
      </c>
      <c r="D30" s="164" t="s">
        <v>78</v>
      </c>
      <c r="E30" s="145"/>
      <c r="F30" s="167">
        <f>C30*12*C7</f>
        <v>5800.800000000001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83"/>
    </row>
    <row r="32" spans="1:6" s="54" customFormat="1" ht="12.75">
      <c r="A32" s="80"/>
      <c r="B32" s="81" t="s">
        <v>142</v>
      </c>
      <c r="C32" s="166"/>
      <c r="D32" s="166"/>
      <c r="E32" s="144"/>
      <c r="F32" s="168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C33*12*C7</f>
        <v>18272.52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242">
        <v>0.21</v>
      </c>
      <c r="D35" s="242" t="s">
        <v>78</v>
      </c>
      <c r="E35" s="164"/>
      <c r="F35" s="242">
        <f>C35*12*C7</f>
        <v>3045.42</v>
      </c>
    </row>
    <row r="36" spans="1:6" s="54" customFormat="1" ht="12.75">
      <c r="A36" s="80"/>
      <c r="B36" s="81" t="s">
        <v>146</v>
      </c>
      <c r="C36" s="243"/>
      <c r="D36" s="243"/>
      <c r="E36" s="166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67">
        <f>C37*12*C7</f>
        <v>5945.82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68"/>
    </row>
    <row r="39" spans="1:6" s="54" customFormat="1" ht="25.5">
      <c r="A39" s="74">
        <v>2.8</v>
      </c>
      <c r="B39" s="85" t="s">
        <v>174</v>
      </c>
      <c r="C39" s="164">
        <v>0.18</v>
      </c>
      <c r="D39" s="146" t="s">
        <v>78</v>
      </c>
      <c r="E39" s="146"/>
      <c r="F39" s="174">
        <f>C39*12*C7</f>
        <v>2610.36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66" t="s">
        <v>78</v>
      </c>
      <c r="E40" s="166"/>
      <c r="F40" s="168">
        <f>C40*12*C7</f>
        <v>3190.44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79">
        <f>C41*12*C7</f>
        <v>2175.2999999999997</v>
      </c>
    </row>
    <row r="42" spans="1:6" s="54" customFormat="1" ht="12.75">
      <c r="A42" s="86">
        <v>2.11</v>
      </c>
      <c r="B42" s="87" t="s">
        <v>151</v>
      </c>
      <c r="C42" s="146">
        <v>0.22</v>
      </c>
      <c r="D42" s="146" t="s">
        <v>78</v>
      </c>
      <c r="E42" s="146"/>
      <c r="F42" s="179">
        <v>3102.3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79">
        <f>C43*12*C7</f>
        <v>8411.159999999998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79">
        <v>1824.26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79">
        <v>3405.63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46" t="s">
        <v>78</v>
      </c>
      <c r="E46" s="146"/>
      <c r="F46" s="179">
        <f>C46*12*C7</f>
        <v>1740.24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67">
        <f>C47*12*C7</f>
        <v>870.12</v>
      </c>
    </row>
    <row r="48" spans="1:6" s="54" customFormat="1" ht="12.75">
      <c r="A48" s="86">
        <v>2.17</v>
      </c>
      <c r="B48" s="87" t="s">
        <v>154</v>
      </c>
      <c r="C48" s="146">
        <v>4.68</v>
      </c>
      <c r="D48" s="164" t="s">
        <v>78</v>
      </c>
      <c r="E48" s="164"/>
      <c r="F48" s="167">
        <v>67976.09</v>
      </c>
    </row>
    <row r="49" spans="1:6" s="54" customFormat="1" ht="12.75">
      <c r="A49" s="86">
        <v>2.18</v>
      </c>
      <c r="B49" s="87" t="s">
        <v>155</v>
      </c>
      <c r="C49" s="146">
        <v>1.39</v>
      </c>
      <c r="D49" s="146" t="s">
        <v>78</v>
      </c>
      <c r="E49" s="146"/>
      <c r="F49" s="179">
        <v>20229.45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79">
        <v>2320.32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79">
        <v>1874.75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11033.65</v>
      </c>
    </row>
    <row r="53" spans="1:6" s="54" customFormat="1" ht="12.75">
      <c r="A53" s="77"/>
      <c r="B53" s="153" t="s">
        <v>212</v>
      </c>
      <c r="C53" s="237"/>
      <c r="D53" s="237"/>
      <c r="E53" s="256"/>
      <c r="F53" s="237"/>
    </row>
    <row r="54" spans="1:6" s="54" customFormat="1" ht="12.75">
      <c r="A54" s="101"/>
      <c r="B54" s="184" t="s">
        <v>187</v>
      </c>
      <c r="C54" s="195">
        <f>SUM(C19:C53)</f>
        <v>14.66</v>
      </c>
      <c r="D54" s="191"/>
      <c r="E54" s="195"/>
      <c r="F54" s="191">
        <f>SUM(F19:F53)</f>
        <v>212627.06000000003</v>
      </c>
    </row>
    <row r="55" spans="1:6" s="54" customFormat="1" ht="12.75">
      <c r="A55" s="91"/>
      <c r="B55" s="185" t="s">
        <v>210</v>
      </c>
      <c r="C55" s="165"/>
      <c r="D55" s="143"/>
      <c r="E55" s="165"/>
      <c r="F55" s="183"/>
    </row>
    <row r="56" spans="1:6" s="54" customFormat="1" ht="12.75">
      <c r="A56" s="92"/>
      <c r="B56" s="186" t="s">
        <v>183</v>
      </c>
      <c r="C56" s="166"/>
      <c r="D56" s="144"/>
      <c r="E56" s="166"/>
      <c r="F56" s="168"/>
    </row>
    <row r="57" spans="1:6" s="54" customFormat="1" ht="12.75">
      <c r="A57" s="81"/>
      <c r="B57" s="197" t="s">
        <v>202</v>
      </c>
      <c r="C57" s="166"/>
      <c r="D57" s="166"/>
      <c r="E57" s="166"/>
      <c r="F57" s="187">
        <f>F54+C10-E10</f>
        <v>138455.7</v>
      </c>
    </row>
    <row r="58" spans="3:6" s="54" customFormat="1" ht="12.75">
      <c r="C58" s="159"/>
      <c r="D58" s="159"/>
      <c r="E58" s="159"/>
      <c r="F58" s="159"/>
    </row>
  </sheetData>
  <sheetProtection/>
  <mergeCells count="11">
    <mergeCell ref="E52:E53"/>
    <mergeCell ref="F52:F53"/>
    <mergeCell ref="F35:F36"/>
    <mergeCell ref="C33:C34"/>
    <mergeCell ref="C35:C36"/>
    <mergeCell ref="E33:E34"/>
    <mergeCell ref="F33:F34"/>
    <mergeCell ref="C52:C53"/>
    <mergeCell ref="D52:D53"/>
    <mergeCell ref="D33:D34"/>
    <mergeCell ref="D35:D36"/>
  </mergeCells>
  <printOptions/>
  <pageMargins left="0" right="0" top="0" bottom="0" header="0.5118110236220472" footer="0.5118110236220472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3"/>
  <sheetViews>
    <sheetView zoomScalePageLayoutView="0" workbookViewId="0" topLeftCell="A43">
      <selection activeCell="F4" sqref="F1:F16384"/>
    </sheetView>
  </sheetViews>
  <sheetFormatPr defaultColWidth="9.140625" defaultRowHeight="12.75"/>
  <cols>
    <col min="1" max="1" width="5.57421875" style="0" customWidth="1"/>
    <col min="2" max="2" width="70.28125" style="0" customWidth="1"/>
    <col min="3" max="3" width="14.7109375" style="136" customWidth="1"/>
    <col min="4" max="4" width="11.28125" style="136" bestFit="1" customWidth="1"/>
    <col min="5" max="5" width="12.8515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spans="3:6" s="54" customFormat="1" ht="12.75">
      <c r="C2" s="159"/>
      <c r="D2" s="159" t="s">
        <v>159</v>
      </c>
      <c r="E2" s="159"/>
      <c r="F2" s="159"/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95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884.1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70468.02</v>
      </c>
      <c r="D10" s="173">
        <v>145008.36000000002</v>
      </c>
      <c r="E10" s="173">
        <v>138051.15</v>
      </c>
      <c r="F10" s="140">
        <f>C10+D10-E10</f>
        <v>77425.23000000001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77425.23000000001</v>
      </c>
    </row>
    <row r="13" spans="1:6" s="54" customFormat="1" ht="12.75">
      <c r="A13" s="57"/>
      <c r="B13" s="60" t="s">
        <v>160</v>
      </c>
      <c r="C13" s="138">
        <f>E10/(C10+D10)</f>
        <v>0.640678806651569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63"/>
    </row>
    <row r="19" spans="1:6" s="90" customFormat="1" ht="12.75">
      <c r="A19" s="104"/>
      <c r="B19" s="107" t="s">
        <v>191</v>
      </c>
      <c r="C19" s="160">
        <v>4.98</v>
      </c>
      <c r="D19" s="160" t="s">
        <v>78</v>
      </c>
      <c r="E19" s="175"/>
      <c r="F19" s="141">
        <v>52800</v>
      </c>
    </row>
    <row r="20" spans="1:6" s="90" customFormat="1" ht="12.75">
      <c r="A20" s="58"/>
      <c r="B20" s="60" t="s">
        <v>198</v>
      </c>
      <c r="C20" s="139">
        <v>0.09</v>
      </c>
      <c r="D20" s="139" t="s">
        <v>78</v>
      </c>
      <c r="E20" s="139"/>
      <c r="F20" s="139">
        <v>990</v>
      </c>
    </row>
    <row r="21" spans="1:6" s="90" customFormat="1" ht="12.75">
      <c r="A21" s="64"/>
      <c r="B21" s="60" t="s">
        <v>204</v>
      </c>
      <c r="C21" s="141">
        <v>0.62</v>
      </c>
      <c r="D21" s="141" t="s">
        <v>78</v>
      </c>
      <c r="E21" s="141"/>
      <c r="F21" s="162">
        <v>6600</v>
      </c>
    </row>
    <row r="22" spans="1:6" s="90" customFormat="1" ht="12.75">
      <c r="A22" s="64"/>
      <c r="B22" s="60" t="s">
        <v>201</v>
      </c>
      <c r="C22" s="141">
        <v>0.22</v>
      </c>
      <c r="D22" s="139" t="s">
        <v>78</v>
      </c>
      <c r="E22" s="141"/>
      <c r="F22" s="162">
        <v>2340</v>
      </c>
    </row>
    <row r="23" spans="1:6" s="90" customFormat="1" ht="12.75">
      <c r="A23" s="58"/>
      <c r="B23" s="60" t="s">
        <v>215</v>
      </c>
      <c r="C23" s="139">
        <v>0.66</v>
      </c>
      <c r="D23" s="139" t="s">
        <v>78</v>
      </c>
      <c r="E23" s="139"/>
      <c r="F23" s="139">
        <f>C23*12*C7</f>
        <v>7002.072</v>
      </c>
    </row>
    <row r="24" spans="1:6" s="54" customFormat="1" ht="12.75">
      <c r="A24" s="74">
        <v>2.1</v>
      </c>
      <c r="B24" s="75" t="s">
        <v>133</v>
      </c>
      <c r="C24" s="164">
        <v>1.92</v>
      </c>
      <c r="D24" s="164" t="s">
        <v>78</v>
      </c>
      <c r="E24" s="164"/>
      <c r="F24" s="167">
        <v>20368.12</v>
      </c>
    </row>
    <row r="25" spans="1:6" s="54" customFormat="1" ht="12.75">
      <c r="A25" s="77"/>
      <c r="B25" s="78" t="s">
        <v>134</v>
      </c>
      <c r="C25" s="165"/>
      <c r="D25" s="165"/>
      <c r="E25" s="165"/>
      <c r="F25" s="183"/>
    </row>
    <row r="26" spans="1:6" s="54" customFormat="1" ht="12.75">
      <c r="A26" s="77"/>
      <c r="B26" s="78" t="s">
        <v>135</v>
      </c>
      <c r="C26" s="165"/>
      <c r="D26" s="165"/>
      <c r="E26" s="165"/>
      <c r="F26" s="183"/>
    </row>
    <row r="27" spans="1:6" s="54" customFormat="1" ht="12.75">
      <c r="A27" s="80"/>
      <c r="B27" s="81" t="s">
        <v>136</v>
      </c>
      <c r="C27" s="166"/>
      <c r="D27" s="166"/>
      <c r="E27" s="166"/>
      <c r="F27" s="168"/>
    </row>
    <row r="28" spans="1:6" s="54" customFormat="1" ht="12.75">
      <c r="A28" s="74">
        <v>2.2</v>
      </c>
      <c r="B28" s="83" t="s">
        <v>171</v>
      </c>
      <c r="C28" s="164">
        <v>0.15</v>
      </c>
      <c r="D28" s="164" t="s">
        <v>78</v>
      </c>
      <c r="E28" s="145"/>
      <c r="F28" s="167">
        <f>C28*12*C7</f>
        <v>1591.3799999999999</v>
      </c>
    </row>
    <row r="29" spans="1:6" s="54" customFormat="1" ht="12.75">
      <c r="A29" s="80"/>
      <c r="B29" s="84" t="s">
        <v>137</v>
      </c>
      <c r="C29" s="166"/>
      <c r="D29" s="166"/>
      <c r="E29" s="144"/>
      <c r="F29" s="168"/>
    </row>
    <row r="30" spans="1:6" s="54" customFormat="1" ht="12.75">
      <c r="A30" s="74">
        <v>2.3</v>
      </c>
      <c r="B30" s="83" t="s">
        <v>138</v>
      </c>
      <c r="C30" s="164">
        <v>0.04</v>
      </c>
      <c r="D30" s="164" t="s">
        <v>78</v>
      </c>
      <c r="E30" s="145"/>
      <c r="F30" s="167">
        <f>C30*12*C7</f>
        <v>424.368</v>
      </c>
    </row>
    <row r="31" spans="1:6" s="54" customFormat="1" ht="12.75">
      <c r="A31" s="80"/>
      <c r="B31" s="84" t="s">
        <v>139</v>
      </c>
      <c r="C31" s="166"/>
      <c r="D31" s="166"/>
      <c r="E31" s="144"/>
      <c r="F31" s="168"/>
    </row>
    <row r="32" spans="1:6" s="54" customFormat="1" ht="12.75">
      <c r="A32" s="74">
        <v>2.4</v>
      </c>
      <c r="B32" s="75" t="s">
        <v>140</v>
      </c>
      <c r="C32" s="164">
        <v>0.4</v>
      </c>
      <c r="D32" s="164" t="s">
        <v>78</v>
      </c>
      <c r="E32" s="145"/>
      <c r="F32" s="167">
        <f>C32*12*C7</f>
        <v>4243.68</v>
      </c>
    </row>
    <row r="33" spans="1:6" s="54" customFormat="1" ht="12.75">
      <c r="A33" s="77"/>
      <c r="B33" s="78" t="s">
        <v>141</v>
      </c>
      <c r="C33" s="165"/>
      <c r="D33" s="165"/>
      <c r="E33" s="143"/>
      <c r="F33" s="183"/>
    </row>
    <row r="34" spans="1:6" s="54" customFormat="1" ht="12.75">
      <c r="A34" s="80"/>
      <c r="B34" s="81" t="s">
        <v>142</v>
      </c>
      <c r="C34" s="166"/>
      <c r="D34" s="166"/>
      <c r="E34" s="144"/>
      <c r="F34" s="168"/>
    </row>
    <row r="35" spans="1:6" s="54" customFormat="1" ht="12.75">
      <c r="A35" s="74">
        <v>2.5</v>
      </c>
      <c r="B35" s="83" t="s">
        <v>143</v>
      </c>
      <c r="C35" s="242">
        <v>1.26</v>
      </c>
      <c r="D35" s="242" t="s">
        <v>78</v>
      </c>
      <c r="E35" s="242"/>
      <c r="F35" s="242">
        <f>C35*12*C7</f>
        <v>13367.592</v>
      </c>
    </row>
    <row r="36" spans="1:6" s="54" customFormat="1" ht="12.75">
      <c r="A36" s="80"/>
      <c r="B36" s="84" t="s">
        <v>144</v>
      </c>
      <c r="C36" s="243"/>
      <c r="D36" s="243"/>
      <c r="E36" s="243"/>
      <c r="F36" s="243"/>
    </row>
    <row r="37" spans="1:6" s="54" customFormat="1" ht="12.75">
      <c r="A37" s="74">
        <v>2.6</v>
      </c>
      <c r="B37" s="78" t="s">
        <v>145</v>
      </c>
      <c r="C37" s="242">
        <v>0.21</v>
      </c>
      <c r="D37" s="242" t="s">
        <v>78</v>
      </c>
      <c r="E37" s="242"/>
      <c r="F37" s="242">
        <f>C37*12*C7</f>
        <v>2227.9320000000002</v>
      </c>
    </row>
    <row r="38" spans="1:6" s="54" customFormat="1" ht="12.75">
      <c r="A38" s="80"/>
      <c r="B38" s="81" t="s">
        <v>146</v>
      </c>
      <c r="C38" s="243"/>
      <c r="D38" s="243"/>
      <c r="E38" s="243"/>
      <c r="F38" s="243"/>
    </row>
    <row r="39" spans="1:6" s="54" customFormat="1" ht="12.75">
      <c r="A39" s="74">
        <v>2.7</v>
      </c>
      <c r="B39" s="75" t="s">
        <v>147</v>
      </c>
      <c r="C39" s="164">
        <v>0.41</v>
      </c>
      <c r="D39" s="164" t="s">
        <v>78</v>
      </c>
      <c r="E39" s="164"/>
      <c r="F39" s="167">
        <f>C39*12*C7</f>
        <v>4349.772</v>
      </c>
    </row>
    <row r="40" spans="1:6" s="54" customFormat="1" ht="12.75">
      <c r="A40" s="80"/>
      <c r="B40" s="81" t="s">
        <v>148</v>
      </c>
      <c r="C40" s="166"/>
      <c r="D40" s="166"/>
      <c r="E40" s="166"/>
      <c r="F40" s="168"/>
    </row>
    <row r="41" spans="1:6" s="54" customFormat="1" ht="25.5">
      <c r="A41" s="74">
        <v>2.8</v>
      </c>
      <c r="B41" s="85" t="s">
        <v>174</v>
      </c>
      <c r="C41" s="164">
        <v>0.18</v>
      </c>
      <c r="D41" s="146" t="s">
        <v>78</v>
      </c>
      <c r="E41" s="146"/>
      <c r="F41" s="174">
        <f>C41*12*C7</f>
        <v>1909.6560000000002</v>
      </c>
    </row>
    <row r="42" spans="1:6" s="54" customFormat="1" ht="12.75">
      <c r="A42" s="86">
        <v>2.9</v>
      </c>
      <c r="B42" s="87" t="s">
        <v>149</v>
      </c>
      <c r="C42" s="146">
        <v>0.22</v>
      </c>
      <c r="D42" s="166" t="s">
        <v>78</v>
      </c>
      <c r="E42" s="166"/>
      <c r="F42" s="168">
        <f>C42*12*C7</f>
        <v>2334.0240000000003</v>
      </c>
    </row>
    <row r="43" spans="1:6" s="54" customFormat="1" ht="12.75">
      <c r="A43" s="86">
        <v>2.1</v>
      </c>
      <c r="B43" s="87" t="s">
        <v>150</v>
      </c>
      <c r="C43" s="146">
        <v>0.15</v>
      </c>
      <c r="D43" s="146" t="s">
        <v>78</v>
      </c>
      <c r="E43" s="146"/>
      <c r="F43" s="179">
        <f>C43*12*C7</f>
        <v>1591.3799999999999</v>
      </c>
    </row>
    <row r="44" spans="1:6" s="54" customFormat="1" ht="12.75">
      <c r="A44" s="86">
        <v>2.11</v>
      </c>
      <c r="B44" s="87" t="s">
        <v>151</v>
      </c>
      <c r="C44" s="146">
        <v>0.21</v>
      </c>
      <c r="D44" s="146" t="s">
        <v>78</v>
      </c>
      <c r="E44" s="146"/>
      <c r="F44" s="179">
        <v>2269.54</v>
      </c>
    </row>
    <row r="45" spans="1:6" s="54" customFormat="1" ht="12.75">
      <c r="A45" s="86">
        <v>2.12</v>
      </c>
      <c r="B45" s="87" t="s">
        <v>152</v>
      </c>
      <c r="C45" s="146">
        <v>0.58</v>
      </c>
      <c r="D45" s="146" t="s">
        <v>78</v>
      </c>
      <c r="E45" s="146"/>
      <c r="F45" s="179">
        <f>C45*12*C7</f>
        <v>6153.335999999999</v>
      </c>
    </row>
    <row r="46" spans="1:6" s="54" customFormat="1" ht="12.75">
      <c r="A46" s="86">
        <v>2.13</v>
      </c>
      <c r="B46" s="87" t="s">
        <v>163</v>
      </c>
      <c r="C46" s="146">
        <v>0.13</v>
      </c>
      <c r="D46" s="146" t="s">
        <v>78</v>
      </c>
      <c r="E46" s="146"/>
      <c r="F46" s="179">
        <v>1334.57</v>
      </c>
    </row>
    <row r="47" spans="1:6" s="54" customFormat="1" ht="12.75">
      <c r="A47" s="88">
        <v>2.14</v>
      </c>
      <c r="B47" s="87" t="s">
        <v>153</v>
      </c>
      <c r="C47" s="146">
        <v>0.24</v>
      </c>
      <c r="D47" s="146" t="s">
        <v>78</v>
      </c>
      <c r="E47" s="146"/>
      <c r="F47" s="179">
        <v>2491.45</v>
      </c>
    </row>
    <row r="48" spans="1:6" s="54" customFormat="1" ht="12.75">
      <c r="A48" s="89">
        <v>2.15</v>
      </c>
      <c r="B48" s="81" t="s">
        <v>170</v>
      </c>
      <c r="C48" s="164">
        <v>0.12</v>
      </c>
      <c r="D48" s="146" t="s">
        <v>78</v>
      </c>
      <c r="E48" s="146"/>
      <c r="F48" s="179">
        <f>C48*12*C7</f>
        <v>1273.104</v>
      </c>
    </row>
    <row r="49" spans="1:6" s="54" customFormat="1" ht="12.75">
      <c r="A49" s="74">
        <v>2.16</v>
      </c>
      <c r="B49" s="81" t="s">
        <v>164</v>
      </c>
      <c r="C49" s="164">
        <v>0.06</v>
      </c>
      <c r="D49" s="164" t="s">
        <v>78</v>
      </c>
      <c r="E49" s="164"/>
      <c r="F49" s="167">
        <f>C49*12*C7</f>
        <v>636.552</v>
      </c>
    </row>
    <row r="50" spans="1:6" s="54" customFormat="1" ht="12.75">
      <c r="A50" s="86">
        <v>2.17</v>
      </c>
      <c r="B50" s="87" t="s">
        <v>154</v>
      </c>
      <c r="C50" s="146">
        <v>4.69</v>
      </c>
      <c r="D50" s="164" t="s">
        <v>78</v>
      </c>
      <c r="E50" s="164"/>
      <c r="F50" s="167">
        <v>49729.14</v>
      </c>
    </row>
    <row r="51" spans="1:6" s="54" customFormat="1" ht="12.75">
      <c r="A51" s="86">
        <v>2.18</v>
      </c>
      <c r="B51" s="87" t="s">
        <v>155</v>
      </c>
      <c r="C51" s="146">
        <v>1.39</v>
      </c>
      <c r="D51" s="146" t="s">
        <v>78</v>
      </c>
      <c r="E51" s="146"/>
      <c r="F51" s="179">
        <v>14799.22</v>
      </c>
    </row>
    <row r="52" spans="1:6" s="54" customFormat="1" ht="12.75">
      <c r="A52" s="86">
        <v>2.19</v>
      </c>
      <c r="B52" s="87" t="s">
        <v>156</v>
      </c>
      <c r="C52" s="146">
        <v>0.16</v>
      </c>
      <c r="D52" s="146" t="s">
        <v>78</v>
      </c>
      <c r="E52" s="146"/>
      <c r="F52" s="179">
        <v>1697.47</v>
      </c>
    </row>
    <row r="53" spans="1:6" s="54" customFormat="1" ht="12.75">
      <c r="A53" s="86">
        <v>2.2</v>
      </c>
      <c r="B53" s="87" t="s">
        <v>157</v>
      </c>
      <c r="C53" s="146">
        <v>0.13</v>
      </c>
      <c r="D53" s="146" t="s">
        <v>78</v>
      </c>
      <c r="E53" s="146"/>
      <c r="F53" s="179">
        <v>1371.51</v>
      </c>
    </row>
    <row r="54" spans="1:6" s="54" customFormat="1" ht="12.75">
      <c r="A54" s="90">
        <v>2.21</v>
      </c>
      <c r="B54" s="204" t="s">
        <v>213</v>
      </c>
      <c r="C54" s="236">
        <v>0.76</v>
      </c>
      <c r="D54" s="236" t="s">
        <v>78</v>
      </c>
      <c r="E54" s="242"/>
      <c r="F54" s="236">
        <v>8071.87</v>
      </c>
    </row>
    <row r="55" spans="1:6" s="54" customFormat="1" ht="12.75">
      <c r="A55" s="77"/>
      <c r="B55" s="153" t="s">
        <v>212</v>
      </c>
      <c r="C55" s="237"/>
      <c r="D55" s="237"/>
      <c r="E55" s="256"/>
      <c r="F55" s="237"/>
    </row>
    <row r="56" spans="1:6" s="54" customFormat="1" ht="12.75">
      <c r="A56" s="101"/>
      <c r="B56" s="94" t="s">
        <v>187</v>
      </c>
      <c r="C56" s="191">
        <f>SUM(C19:C55)</f>
        <v>19.980000000000004</v>
      </c>
      <c r="D56" s="195"/>
      <c r="E56" s="191"/>
      <c r="F56" s="191">
        <f>SUM(F19:F55)</f>
        <v>211967.738</v>
      </c>
    </row>
    <row r="57" spans="1:6" s="54" customFormat="1" ht="12.75">
      <c r="A57" s="91"/>
      <c r="B57" s="95" t="s">
        <v>210</v>
      </c>
      <c r="C57" s="143"/>
      <c r="D57" s="165"/>
      <c r="E57" s="143"/>
      <c r="F57" s="183"/>
    </row>
    <row r="58" spans="1:6" s="54" customFormat="1" ht="12.75">
      <c r="A58" s="92"/>
      <c r="B58" s="96" t="s">
        <v>183</v>
      </c>
      <c r="C58" s="144"/>
      <c r="D58" s="166"/>
      <c r="E58" s="144"/>
      <c r="F58" s="168"/>
    </row>
    <row r="59" spans="1:6" s="54" customFormat="1" ht="12.75">
      <c r="A59" s="81"/>
      <c r="B59" s="197" t="s">
        <v>202</v>
      </c>
      <c r="C59" s="166"/>
      <c r="D59" s="166"/>
      <c r="E59" s="166"/>
      <c r="F59" s="187">
        <f>F56+C10-E10</f>
        <v>144384.60800000004</v>
      </c>
    </row>
    <row r="60" spans="3:6" s="54" customFormat="1" ht="12.75">
      <c r="C60" s="159"/>
      <c r="D60" s="159"/>
      <c r="E60" s="159"/>
      <c r="F60" s="159"/>
    </row>
    <row r="61" spans="3:6" s="54" customFormat="1" ht="12.75">
      <c r="C61" s="159"/>
      <c r="D61" s="159"/>
      <c r="E61" s="159"/>
      <c r="F61" s="159"/>
    </row>
    <row r="62" spans="3:6" s="54" customFormat="1" ht="12.75">
      <c r="C62" s="159"/>
      <c r="D62" s="159"/>
      <c r="E62" s="159"/>
      <c r="F62" s="159"/>
    </row>
    <row r="63" spans="3:6" s="54" customFormat="1" ht="12.75">
      <c r="C63" s="159"/>
      <c r="D63" s="159"/>
      <c r="E63" s="159"/>
      <c r="F63" s="159"/>
    </row>
  </sheetData>
  <sheetProtection/>
  <mergeCells count="12">
    <mergeCell ref="F54:F55"/>
    <mergeCell ref="D37:D38"/>
    <mergeCell ref="E37:E38"/>
    <mergeCell ref="F37:F38"/>
    <mergeCell ref="C35:C36"/>
    <mergeCell ref="C37:C38"/>
    <mergeCell ref="C54:C55"/>
    <mergeCell ref="D54:D55"/>
    <mergeCell ref="F35:F36"/>
    <mergeCell ref="E35:E36"/>
    <mergeCell ref="D35:D36"/>
    <mergeCell ref="E54:E55"/>
  </mergeCells>
  <printOptions/>
  <pageMargins left="0" right="0" top="0" bottom="0" header="0.5118110236220472" footer="0.5118110236220472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9"/>
  <sheetViews>
    <sheetView zoomScalePageLayoutView="0" workbookViewId="0" topLeftCell="A37">
      <selection activeCell="B23" sqref="B23"/>
    </sheetView>
  </sheetViews>
  <sheetFormatPr defaultColWidth="9.140625" defaultRowHeight="12.75"/>
  <cols>
    <col min="1" max="1" width="6.00390625" style="0" customWidth="1"/>
    <col min="2" max="2" width="69.421875" style="0" customWidth="1"/>
    <col min="3" max="3" width="13.28125" style="136" customWidth="1"/>
    <col min="4" max="4" width="18.28125" style="136" customWidth="1"/>
    <col min="5" max="5" width="15.14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spans="3:6" s="54" customFormat="1" ht="12.75">
      <c r="C2" s="159"/>
      <c r="D2" s="159" t="s">
        <v>159</v>
      </c>
      <c r="E2" s="159"/>
      <c r="F2" s="159"/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169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1812.9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73250.18</v>
      </c>
      <c r="D10" s="140">
        <v>293055.11</v>
      </c>
      <c r="E10" s="140">
        <v>268583.09</v>
      </c>
      <c r="F10" s="140">
        <f>C10+D10-E10</f>
        <v>97722.19999999995</v>
      </c>
    </row>
    <row r="11" spans="1:6" s="54" customFormat="1" ht="12.75">
      <c r="A11" s="57"/>
      <c r="B11" s="57"/>
      <c r="C11" s="139"/>
      <c r="D11" s="140"/>
      <c r="E11" s="140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97722.19999999995</v>
      </c>
    </row>
    <row r="13" spans="1:6" s="54" customFormat="1" ht="12.75">
      <c r="A13" s="57"/>
      <c r="B13" s="60" t="s">
        <v>160</v>
      </c>
      <c r="C13" s="138">
        <f>E10/(C10+D10)</f>
        <v>0.7332219799501122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</row>
    <row r="18" spans="1:6" s="54" customFormat="1" ht="9" customHeight="1">
      <c r="A18" s="69"/>
      <c r="B18" s="70"/>
      <c r="C18" s="142" t="s">
        <v>131</v>
      </c>
      <c r="D18" s="142" t="s">
        <v>132</v>
      </c>
      <c r="E18" s="172"/>
      <c r="F18" s="163"/>
    </row>
    <row r="19" spans="1:6" s="90" customFormat="1" ht="12.75">
      <c r="A19" s="58"/>
      <c r="B19" s="60" t="s">
        <v>191</v>
      </c>
      <c r="C19" s="139">
        <v>1.82</v>
      </c>
      <c r="D19" s="139" t="s">
        <v>78</v>
      </c>
      <c r="E19" s="139"/>
      <c r="F19" s="139">
        <v>39600</v>
      </c>
    </row>
    <row r="20" spans="1:6" s="90" customFormat="1" ht="12.75">
      <c r="A20" s="58" t="s">
        <v>221</v>
      </c>
      <c r="B20" s="60"/>
      <c r="C20" s="139">
        <v>0.02</v>
      </c>
      <c r="D20" s="139" t="s">
        <v>78</v>
      </c>
      <c r="E20" s="139"/>
      <c r="F20" s="139">
        <v>500</v>
      </c>
    </row>
    <row r="21" spans="1:6" s="90" customFormat="1" ht="12.75">
      <c r="A21" s="58"/>
      <c r="B21" s="60" t="s">
        <v>204</v>
      </c>
      <c r="C21" s="139">
        <v>0.5</v>
      </c>
      <c r="D21" s="139" t="s">
        <v>78</v>
      </c>
      <c r="E21" s="139"/>
      <c r="F21" s="139">
        <v>10800</v>
      </c>
    </row>
    <row r="22" spans="1:6" s="90" customFormat="1" ht="12.75">
      <c r="A22" s="64"/>
      <c r="B22" s="60" t="s">
        <v>201</v>
      </c>
      <c r="C22" s="141">
        <v>0.11</v>
      </c>
      <c r="D22" s="139" t="s">
        <v>78</v>
      </c>
      <c r="E22" s="141"/>
      <c r="F22" s="162">
        <v>2340</v>
      </c>
    </row>
    <row r="23" spans="1:6" s="90" customFormat="1" ht="12.75">
      <c r="A23" s="58"/>
      <c r="B23" s="60" t="s">
        <v>215</v>
      </c>
      <c r="C23" s="139">
        <v>0.66</v>
      </c>
      <c r="D23" s="139" t="s">
        <v>78</v>
      </c>
      <c r="E23" s="139"/>
      <c r="F23" s="139">
        <f>C23*12*C7</f>
        <v>14358.168000000001</v>
      </c>
    </row>
    <row r="24" spans="1:6" s="54" customFormat="1" ht="12.75">
      <c r="A24" s="74">
        <v>2.1</v>
      </c>
      <c r="B24" s="75" t="s">
        <v>133</v>
      </c>
      <c r="C24" s="164">
        <v>1.92</v>
      </c>
      <c r="D24" s="164" t="s">
        <v>78</v>
      </c>
      <c r="E24" s="164"/>
      <c r="F24" s="167">
        <v>41766.05</v>
      </c>
    </row>
    <row r="25" spans="1:6" s="54" customFormat="1" ht="12.75">
      <c r="A25" s="77"/>
      <c r="B25" s="78" t="s">
        <v>134</v>
      </c>
      <c r="C25" s="165"/>
      <c r="D25" s="165"/>
      <c r="E25" s="165"/>
      <c r="F25" s="183"/>
    </row>
    <row r="26" spans="1:6" s="54" customFormat="1" ht="12.75">
      <c r="A26" s="77"/>
      <c r="B26" s="78" t="s">
        <v>135</v>
      </c>
      <c r="C26" s="165"/>
      <c r="D26" s="165"/>
      <c r="E26" s="165"/>
      <c r="F26" s="183"/>
    </row>
    <row r="27" spans="1:6" s="54" customFormat="1" ht="12.75">
      <c r="A27" s="80"/>
      <c r="B27" s="81" t="s">
        <v>136</v>
      </c>
      <c r="C27" s="166"/>
      <c r="D27" s="166"/>
      <c r="E27" s="166"/>
      <c r="F27" s="168"/>
    </row>
    <row r="28" spans="1:6" s="54" customFormat="1" ht="12.75">
      <c r="A28" s="74">
        <v>2.2</v>
      </c>
      <c r="B28" s="83" t="s">
        <v>171</v>
      </c>
      <c r="C28" s="164">
        <v>0.15</v>
      </c>
      <c r="D28" s="164" t="s">
        <v>78</v>
      </c>
      <c r="E28" s="145"/>
      <c r="F28" s="167">
        <f>C28*12*C7</f>
        <v>3263.22</v>
      </c>
    </row>
    <row r="29" spans="1:6" s="54" customFormat="1" ht="12.75">
      <c r="A29" s="80"/>
      <c r="B29" s="84" t="s">
        <v>137</v>
      </c>
      <c r="C29" s="166"/>
      <c r="D29" s="166"/>
      <c r="E29" s="144"/>
      <c r="F29" s="168"/>
    </row>
    <row r="30" spans="1:6" s="54" customFormat="1" ht="12.75">
      <c r="A30" s="74">
        <v>2.3</v>
      </c>
      <c r="B30" s="83" t="s">
        <v>138</v>
      </c>
      <c r="C30" s="164">
        <v>0.04</v>
      </c>
      <c r="D30" s="164" t="s">
        <v>78</v>
      </c>
      <c r="E30" s="145"/>
      <c r="F30" s="167">
        <f>C30*12*C7</f>
        <v>870.192</v>
      </c>
    </row>
    <row r="31" spans="1:6" s="54" customFormat="1" ht="12.75">
      <c r="A31" s="80"/>
      <c r="B31" s="84" t="s">
        <v>139</v>
      </c>
      <c r="C31" s="166"/>
      <c r="D31" s="166"/>
      <c r="E31" s="144"/>
      <c r="F31" s="168"/>
    </row>
    <row r="32" spans="1:6" s="54" customFormat="1" ht="12.75">
      <c r="A32" s="74">
        <v>2.4</v>
      </c>
      <c r="B32" s="75" t="s">
        <v>140</v>
      </c>
      <c r="C32" s="164">
        <v>0.4</v>
      </c>
      <c r="D32" s="164" t="s">
        <v>78</v>
      </c>
      <c r="E32" s="145"/>
      <c r="F32" s="167">
        <f>C32*12*C7</f>
        <v>8701.920000000002</v>
      </c>
    </row>
    <row r="33" spans="1:6" s="54" customFormat="1" ht="12.75">
      <c r="A33" s="77"/>
      <c r="B33" s="78" t="s">
        <v>141</v>
      </c>
      <c r="C33" s="165"/>
      <c r="D33" s="165"/>
      <c r="E33" s="143"/>
      <c r="F33" s="183"/>
    </row>
    <row r="34" spans="1:6" s="54" customFormat="1" ht="12.75">
      <c r="A34" s="80"/>
      <c r="B34" s="81" t="s">
        <v>142</v>
      </c>
      <c r="C34" s="166"/>
      <c r="D34" s="166"/>
      <c r="E34" s="144"/>
      <c r="F34" s="168"/>
    </row>
    <row r="35" spans="1:6" s="54" customFormat="1" ht="12.75">
      <c r="A35" s="74">
        <v>2.5</v>
      </c>
      <c r="B35" s="83" t="s">
        <v>143</v>
      </c>
      <c r="C35" s="242">
        <v>1.26</v>
      </c>
      <c r="D35" s="242" t="s">
        <v>78</v>
      </c>
      <c r="E35" s="242"/>
      <c r="F35" s="242">
        <f>C35*12*C7</f>
        <v>27411.048000000003</v>
      </c>
    </row>
    <row r="36" spans="1:6" s="54" customFormat="1" ht="12.75">
      <c r="A36" s="80"/>
      <c r="B36" s="84" t="s">
        <v>144</v>
      </c>
      <c r="C36" s="243"/>
      <c r="D36" s="243"/>
      <c r="E36" s="243"/>
      <c r="F36" s="243"/>
    </row>
    <row r="37" spans="1:6" s="54" customFormat="1" ht="12.75">
      <c r="A37" s="74">
        <v>2.6</v>
      </c>
      <c r="B37" s="78" t="s">
        <v>145</v>
      </c>
      <c r="C37" s="242">
        <v>0.21</v>
      </c>
      <c r="D37" s="242" t="s">
        <v>78</v>
      </c>
      <c r="E37" s="164"/>
      <c r="F37" s="242">
        <f>C37*12*C7</f>
        <v>4568.508</v>
      </c>
    </row>
    <row r="38" spans="1:6" s="54" customFormat="1" ht="12.75">
      <c r="A38" s="80"/>
      <c r="B38" s="81" t="s">
        <v>146</v>
      </c>
      <c r="C38" s="243"/>
      <c r="D38" s="243"/>
      <c r="E38" s="166"/>
      <c r="F38" s="243"/>
    </row>
    <row r="39" spans="1:6" s="54" customFormat="1" ht="12.75">
      <c r="A39" s="74">
        <v>2.7</v>
      </c>
      <c r="B39" s="75" t="s">
        <v>147</v>
      </c>
      <c r="C39" s="164">
        <v>0.41</v>
      </c>
      <c r="D39" s="164" t="s">
        <v>78</v>
      </c>
      <c r="E39" s="164"/>
      <c r="F39" s="167">
        <f>C39*12*C7</f>
        <v>8919.468</v>
      </c>
    </row>
    <row r="40" spans="1:6" s="54" customFormat="1" ht="12.75">
      <c r="A40" s="80"/>
      <c r="B40" s="81" t="s">
        <v>148</v>
      </c>
      <c r="C40" s="166"/>
      <c r="D40" s="166"/>
      <c r="E40" s="166"/>
      <c r="F40" s="168"/>
    </row>
    <row r="41" spans="1:6" s="54" customFormat="1" ht="25.5">
      <c r="A41" s="74">
        <v>2.8</v>
      </c>
      <c r="B41" s="85" t="s">
        <v>174</v>
      </c>
      <c r="C41" s="164">
        <v>0.18</v>
      </c>
      <c r="D41" s="164" t="s">
        <v>78</v>
      </c>
      <c r="E41" s="164"/>
      <c r="F41" s="167">
        <f>C41*12*C7</f>
        <v>3915.8640000000005</v>
      </c>
    </row>
    <row r="42" spans="1:6" s="54" customFormat="1" ht="12.75">
      <c r="A42" s="86">
        <v>2.9</v>
      </c>
      <c r="B42" s="87" t="s">
        <v>149</v>
      </c>
      <c r="C42" s="146">
        <v>0.22</v>
      </c>
      <c r="D42" s="146" t="s">
        <v>78</v>
      </c>
      <c r="E42" s="146"/>
      <c r="F42" s="179">
        <f>C42*12*C7</f>
        <v>4786.0560000000005</v>
      </c>
    </row>
    <row r="43" spans="1:6" s="54" customFormat="1" ht="12.75">
      <c r="A43" s="86">
        <v>2.1</v>
      </c>
      <c r="B43" s="87" t="s">
        <v>150</v>
      </c>
      <c r="C43" s="146">
        <v>0.15</v>
      </c>
      <c r="D43" s="146" t="s">
        <v>78</v>
      </c>
      <c r="E43" s="146"/>
      <c r="F43" s="179">
        <f>C43*12*C7</f>
        <v>3263.22</v>
      </c>
    </row>
    <row r="44" spans="1:6" s="54" customFormat="1" ht="12.75">
      <c r="A44" s="86">
        <v>2.11</v>
      </c>
      <c r="B44" s="87" t="s">
        <v>151</v>
      </c>
      <c r="C44" s="146">
        <v>0.21</v>
      </c>
      <c r="D44" s="146" t="s">
        <v>78</v>
      </c>
      <c r="E44" s="146"/>
      <c r="F44" s="179">
        <v>4653.82</v>
      </c>
    </row>
    <row r="45" spans="1:6" s="54" customFormat="1" ht="12.75">
      <c r="A45" s="86">
        <v>2.12</v>
      </c>
      <c r="B45" s="87" t="s">
        <v>152</v>
      </c>
      <c r="C45" s="146">
        <v>0.58</v>
      </c>
      <c r="D45" s="146" t="s">
        <v>78</v>
      </c>
      <c r="E45" s="146"/>
      <c r="F45" s="179">
        <f>C45*12*C7</f>
        <v>12617.784</v>
      </c>
    </row>
    <row r="46" spans="1:6" s="54" customFormat="1" ht="12.75">
      <c r="A46" s="86">
        <v>2.13</v>
      </c>
      <c r="B46" s="87" t="s">
        <v>163</v>
      </c>
      <c r="C46" s="146">
        <v>0.13</v>
      </c>
      <c r="D46" s="146" t="s">
        <v>78</v>
      </c>
      <c r="E46" s="146"/>
      <c r="F46" s="179">
        <v>2736.62</v>
      </c>
    </row>
    <row r="47" spans="1:6" s="54" customFormat="1" ht="12.75">
      <c r="A47" s="88">
        <v>2.14</v>
      </c>
      <c r="B47" s="87" t="s">
        <v>153</v>
      </c>
      <c r="C47" s="146">
        <v>0.23</v>
      </c>
      <c r="D47" s="146" t="s">
        <v>78</v>
      </c>
      <c r="E47" s="146"/>
      <c r="F47" s="179">
        <v>5108.87</v>
      </c>
    </row>
    <row r="48" spans="1:6" s="54" customFormat="1" ht="12.75">
      <c r="A48" s="89">
        <v>2.15</v>
      </c>
      <c r="B48" s="81" t="s">
        <v>170</v>
      </c>
      <c r="C48" s="164">
        <v>0.12</v>
      </c>
      <c r="D48" s="164" t="s">
        <v>78</v>
      </c>
      <c r="E48" s="164"/>
      <c r="F48" s="167">
        <f>C48*12*C7</f>
        <v>2610.576</v>
      </c>
    </row>
    <row r="49" spans="1:6" s="54" customFormat="1" ht="12.75">
      <c r="A49" s="74">
        <v>2.16</v>
      </c>
      <c r="B49" s="81" t="s">
        <v>164</v>
      </c>
      <c r="C49" s="164">
        <v>0.06</v>
      </c>
      <c r="D49" s="164" t="s">
        <v>78</v>
      </c>
      <c r="E49" s="164"/>
      <c r="F49" s="167">
        <f>C49*12*C7</f>
        <v>1305.288</v>
      </c>
    </row>
    <row r="50" spans="1:6" s="54" customFormat="1" ht="12.75">
      <c r="A50" s="86">
        <v>2.17</v>
      </c>
      <c r="B50" s="87" t="s">
        <v>154</v>
      </c>
      <c r="C50" s="146">
        <v>4.69</v>
      </c>
      <c r="D50" s="146" t="s">
        <v>78</v>
      </c>
      <c r="E50" s="146"/>
      <c r="F50" s="179">
        <v>101972.58</v>
      </c>
    </row>
    <row r="51" spans="1:6" s="54" customFormat="1" ht="12.75">
      <c r="A51" s="86">
        <v>2.18</v>
      </c>
      <c r="B51" s="87" t="s">
        <v>155</v>
      </c>
      <c r="C51" s="146">
        <v>1.39</v>
      </c>
      <c r="D51" s="146" t="s">
        <v>78</v>
      </c>
      <c r="E51" s="146"/>
      <c r="F51" s="179">
        <v>30346.68</v>
      </c>
    </row>
    <row r="52" spans="1:6" s="54" customFormat="1" ht="12.75">
      <c r="A52" s="86">
        <v>2.19</v>
      </c>
      <c r="B52" s="87" t="s">
        <v>156</v>
      </c>
      <c r="C52" s="146">
        <v>0.16</v>
      </c>
      <c r="D52" s="146" t="s">
        <v>78</v>
      </c>
      <c r="E52" s="146"/>
      <c r="F52" s="179">
        <v>3480.77</v>
      </c>
    </row>
    <row r="53" spans="1:6" s="54" customFormat="1" ht="12.75">
      <c r="A53" s="86">
        <v>2.2</v>
      </c>
      <c r="B53" s="87" t="s">
        <v>157</v>
      </c>
      <c r="C53" s="146">
        <v>0.13</v>
      </c>
      <c r="D53" s="146" t="s">
        <v>78</v>
      </c>
      <c r="E53" s="146"/>
      <c r="F53" s="179">
        <v>2812.36</v>
      </c>
    </row>
    <row r="54" spans="1:6" s="54" customFormat="1" ht="12.75">
      <c r="A54" s="90">
        <v>2.21</v>
      </c>
      <c r="B54" s="204" t="s">
        <v>213</v>
      </c>
      <c r="C54" s="236">
        <v>0.76</v>
      </c>
      <c r="D54" s="236" t="s">
        <v>78</v>
      </c>
      <c r="E54" s="242"/>
      <c r="F54" s="236">
        <v>16551.85</v>
      </c>
    </row>
    <row r="55" spans="1:6" s="54" customFormat="1" ht="12.75">
      <c r="A55" s="77"/>
      <c r="B55" s="153" t="s">
        <v>212</v>
      </c>
      <c r="C55" s="237"/>
      <c r="D55" s="237"/>
      <c r="E55" s="256"/>
      <c r="F55" s="237"/>
    </row>
    <row r="56" spans="1:6" s="54" customFormat="1" ht="12.75">
      <c r="A56" s="101"/>
      <c r="B56" s="94" t="s">
        <v>187</v>
      </c>
      <c r="C56" s="191">
        <f>SUM(C19:C55)</f>
        <v>16.51</v>
      </c>
      <c r="D56" s="195"/>
      <c r="E56" s="195"/>
      <c r="F56" s="191">
        <f>SUM(F19:F55)</f>
        <v>359260.912</v>
      </c>
    </row>
    <row r="57" spans="1:6" s="54" customFormat="1" ht="12.75">
      <c r="A57" s="91"/>
      <c r="B57" s="95" t="s">
        <v>210</v>
      </c>
      <c r="C57" s="143"/>
      <c r="D57" s="165"/>
      <c r="E57" s="165"/>
      <c r="F57" s="183"/>
    </row>
    <row r="58" spans="1:6" s="54" customFormat="1" ht="12.75">
      <c r="A58" s="92"/>
      <c r="B58" s="96" t="s">
        <v>183</v>
      </c>
      <c r="C58" s="144"/>
      <c r="D58" s="166"/>
      <c r="E58" s="166"/>
      <c r="F58" s="168"/>
    </row>
    <row r="59" spans="1:6" s="54" customFormat="1" ht="12.75">
      <c r="A59" s="81"/>
      <c r="B59" s="197" t="s">
        <v>202</v>
      </c>
      <c r="C59" s="166"/>
      <c r="D59" s="166"/>
      <c r="E59" s="166"/>
      <c r="F59" s="187">
        <f>F56+C10-E10</f>
        <v>163928.00199999998</v>
      </c>
    </row>
  </sheetData>
  <sheetProtection/>
  <mergeCells count="11">
    <mergeCell ref="C37:C38"/>
    <mergeCell ref="C54:C55"/>
    <mergeCell ref="D54:D55"/>
    <mergeCell ref="E54:E55"/>
    <mergeCell ref="F54:F55"/>
    <mergeCell ref="D35:D36"/>
    <mergeCell ref="F35:F36"/>
    <mergeCell ref="E35:E36"/>
    <mergeCell ref="D37:D38"/>
    <mergeCell ref="F37:F38"/>
    <mergeCell ref="C35:C36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9"/>
  <sheetViews>
    <sheetView zoomScalePageLayoutView="0" workbookViewId="0" topLeftCell="A43">
      <selection activeCell="B17" sqref="B17"/>
    </sheetView>
  </sheetViews>
  <sheetFormatPr defaultColWidth="9.140625" defaultRowHeight="12.75"/>
  <cols>
    <col min="1" max="1" width="6.7109375" style="0" customWidth="1"/>
    <col min="2" max="2" width="70.140625" style="0" customWidth="1"/>
    <col min="3" max="3" width="14.421875" style="136" customWidth="1"/>
    <col min="4" max="4" width="16.140625" style="136" customWidth="1"/>
    <col min="5" max="5" width="10.281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96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2295.6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265527.87</v>
      </c>
      <c r="D10" s="173">
        <v>333014.04</v>
      </c>
      <c r="E10" s="173">
        <v>294849.86</v>
      </c>
      <c r="F10" s="140">
        <f>C10+D10-E10</f>
        <v>303692.04999999993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303692.04999999993</v>
      </c>
    </row>
    <row r="13" spans="1:6" s="54" customFormat="1" ht="12.75">
      <c r="A13" s="57"/>
      <c r="B13" s="60" t="s">
        <v>160</v>
      </c>
      <c r="C13" s="138">
        <f>E10/(C10+D10)</f>
        <v>0.4926135581717244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41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42"/>
    </row>
    <row r="19" spans="1:6" s="90" customFormat="1" ht="12.75">
      <c r="A19" s="104"/>
      <c r="B19" s="109" t="s">
        <v>204</v>
      </c>
      <c r="C19" s="141">
        <v>0.41</v>
      </c>
      <c r="D19" s="141" t="s">
        <v>78</v>
      </c>
      <c r="E19" s="141"/>
      <c r="F19" s="141">
        <v>11400</v>
      </c>
    </row>
    <row r="20" spans="1:6" s="90" customFormat="1" ht="12.75">
      <c r="A20" s="64"/>
      <c r="B20" s="109" t="s">
        <v>207</v>
      </c>
      <c r="C20" s="141">
        <v>1.79</v>
      </c>
      <c r="D20" s="141" t="s">
        <v>78</v>
      </c>
      <c r="E20" s="141"/>
      <c r="F20" s="141">
        <v>49243.87</v>
      </c>
    </row>
    <row r="21" spans="1:6" s="90" customFormat="1" ht="12.75">
      <c r="A21" s="69"/>
      <c r="B21" s="181" t="s">
        <v>209</v>
      </c>
      <c r="C21" s="142"/>
      <c r="D21" s="142"/>
      <c r="E21" s="142"/>
      <c r="F21" s="142"/>
    </row>
    <row r="22" spans="1:6" s="90" customFormat="1" ht="12.75">
      <c r="A22" s="104"/>
      <c r="B22" s="181" t="s">
        <v>201</v>
      </c>
      <c r="C22" s="142">
        <v>0.08</v>
      </c>
      <c r="D22" s="142" t="s">
        <v>78</v>
      </c>
      <c r="E22" s="142"/>
      <c r="F22" s="142">
        <v>2470</v>
      </c>
    </row>
    <row r="23" spans="1:6" s="90" customFormat="1" ht="12.75">
      <c r="A23" s="58"/>
      <c r="B23" s="60" t="s">
        <v>215</v>
      </c>
      <c r="C23" s="139">
        <v>0.66</v>
      </c>
      <c r="D23" s="142" t="s">
        <v>78</v>
      </c>
      <c r="E23" s="139"/>
      <c r="F23" s="139">
        <f>C23*12*C7</f>
        <v>18181.152</v>
      </c>
    </row>
    <row r="24" spans="1:6" s="54" customFormat="1" ht="12.75">
      <c r="A24" s="74">
        <v>2.1</v>
      </c>
      <c r="B24" s="75" t="s">
        <v>133</v>
      </c>
      <c r="C24" s="164">
        <v>1.92</v>
      </c>
      <c r="D24" s="164" t="s">
        <v>78</v>
      </c>
      <c r="E24" s="164"/>
      <c r="F24" s="167">
        <v>52886.62</v>
      </c>
    </row>
    <row r="25" spans="1:6" s="54" customFormat="1" ht="12.75">
      <c r="A25" s="77"/>
      <c r="B25" s="78" t="s">
        <v>134</v>
      </c>
      <c r="C25" s="165"/>
      <c r="D25" s="165"/>
      <c r="E25" s="165"/>
      <c r="F25" s="183"/>
    </row>
    <row r="26" spans="1:6" s="54" customFormat="1" ht="12.75">
      <c r="A26" s="77"/>
      <c r="B26" s="78" t="s">
        <v>135</v>
      </c>
      <c r="C26" s="165"/>
      <c r="D26" s="165"/>
      <c r="E26" s="165"/>
      <c r="F26" s="183"/>
    </row>
    <row r="27" spans="1:6" s="54" customFormat="1" ht="12.75">
      <c r="A27" s="80"/>
      <c r="B27" s="81" t="s">
        <v>136</v>
      </c>
      <c r="C27" s="166"/>
      <c r="D27" s="166"/>
      <c r="E27" s="166"/>
      <c r="F27" s="168"/>
    </row>
    <row r="28" spans="1:6" s="54" customFormat="1" ht="12.75">
      <c r="A28" s="74">
        <v>2.2</v>
      </c>
      <c r="B28" s="83" t="s">
        <v>171</v>
      </c>
      <c r="C28" s="164">
        <v>0.15</v>
      </c>
      <c r="D28" s="164" t="s">
        <v>78</v>
      </c>
      <c r="E28" s="145"/>
      <c r="F28" s="167">
        <f>C28*12*C7</f>
        <v>4132.079999999999</v>
      </c>
    </row>
    <row r="29" spans="1:6" s="54" customFormat="1" ht="12.75">
      <c r="A29" s="80"/>
      <c r="B29" s="84" t="s">
        <v>137</v>
      </c>
      <c r="C29" s="166"/>
      <c r="D29" s="166"/>
      <c r="E29" s="144"/>
      <c r="F29" s="168"/>
    </row>
    <row r="30" spans="1:6" s="54" customFormat="1" ht="12.75">
      <c r="A30" s="74">
        <v>2.3</v>
      </c>
      <c r="B30" s="83" t="s">
        <v>138</v>
      </c>
      <c r="C30" s="164">
        <v>0.04</v>
      </c>
      <c r="D30" s="164" t="s">
        <v>78</v>
      </c>
      <c r="E30" s="145"/>
      <c r="F30" s="167">
        <f>C30*12*C7</f>
        <v>1101.888</v>
      </c>
    </row>
    <row r="31" spans="1:6" s="54" customFormat="1" ht="12.75">
      <c r="A31" s="80"/>
      <c r="B31" s="84" t="s">
        <v>139</v>
      </c>
      <c r="C31" s="166"/>
      <c r="D31" s="166"/>
      <c r="E31" s="144"/>
      <c r="F31" s="168"/>
    </row>
    <row r="32" spans="1:6" s="54" customFormat="1" ht="12.75">
      <c r="A32" s="74">
        <v>2.4</v>
      </c>
      <c r="B32" s="75" t="s">
        <v>140</v>
      </c>
      <c r="C32" s="164">
        <v>0.4</v>
      </c>
      <c r="D32" s="164" t="s">
        <v>78</v>
      </c>
      <c r="E32" s="145"/>
      <c r="F32" s="167">
        <f>C32*12*C7</f>
        <v>11018.880000000001</v>
      </c>
    </row>
    <row r="33" spans="1:6" s="54" customFormat="1" ht="12.75">
      <c r="A33" s="77"/>
      <c r="B33" s="78" t="s">
        <v>141</v>
      </c>
      <c r="C33" s="165"/>
      <c r="D33" s="165"/>
      <c r="E33" s="143"/>
      <c r="F33" s="183"/>
    </row>
    <row r="34" spans="1:6" s="54" customFormat="1" ht="12.75">
      <c r="A34" s="80"/>
      <c r="B34" s="81" t="s">
        <v>142</v>
      </c>
      <c r="C34" s="166"/>
      <c r="D34" s="166"/>
      <c r="E34" s="144"/>
      <c r="F34" s="168"/>
    </row>
    <row r="35" spans="1:6" s="54" customFormat="1" ht="12.75">
      <c r="A35" s="74">
        <v>2.5</v>
      </c>
      <c r="B35" s="83" t="s">
        <v>143</v>
      </c>
      <c r="C35" s="242">
        <v>1.26</v>
      </c>
      <c r="D35" s="242" t="s">
        <v>78</v>
      </c>
      <c r="E35" s="242"/>
      <c r="F35" s="242">
        <f>C35*12*C7</f>
        <v>34709.472</v>
      </c>
    </row>
    <row r="36" spans="1:6" s="54" customFormat="1" ht="12.75">
      <c r="A36" s="80"/>
      <c r="B36" s="84" t="s">
        <v>144</v>
      </c>
      <c r="C36" s="243"/>
      <c r="D36" s="243"/>
      <c r="E36" s="243"/>
      <c r="F36" s="243"/>
    </row>
    <row r="37" spans="1:6" s="54" customFormat="1" ht="12.75">
      <c r="A37" s="74">
        <v>2.6</v>
      </c>
      <c r="B37" s="78" t="s">
        <v>145</v>
      </c>
      <c r="C37" s="242">
        <v>0.21</v>
      </c>
      <c r="D37" s="242" t="s">
        <v>78</v>
      </c>
      <c r="E37" s="242"/>
      <c r="F37" s="242">
        <f>C37*12*C7</f>
        <v>5784.912</v>
      </c>
    </row>
    <row r="38" spans="1:6" s="54" customFormat="1" ht="12.75">
      <c r="A38" s="80"/>
      <c r="B38" s="81" t="s">
        <v>146</v>
      </c>
      <c r="C38" s="243"/>
      <c r="D38" s="243"/>
      <c r="E38" s="243"/>
      <c r="F38" s="243"/>
    </row>
    <row r="39" spans="1:6" s="54" customFormat="1" ht="12.75">
      <c r="A39" s="74">
        <v>2.7</v>
      </c>
      <c r="B39" s="75" t="s">
        <v>147</v>
      </c>
      <c r="C39" s="164">
        <v>0.41</v>
      </c>
      <c r="D39" s="164" t="s">
        <v>78</v>
      </c>
      <c r="E39" s="164"/>
      <c r="F39" s="167">
        <f>C39*12*C7</f>
        <v>11294.351999999999</v>
      </c>
    </row>
    <row r="40" spans="1:6" s="54" customFormat="1" ht="12.75">
      <c r="A40" s="80"/>
      <c r="B40" s="81" t="s">
        <v>148</v>
      </c>
      <c r="C40" s="166"/>
      <c r="D40" s="166"/>
      <c r="E40" s="166"/>
      <c r="F40" s="168"/>
    </row>
    <row r="41" spans="1:6" s="54" customFormat="1" ht="25.5">
      <c r="A41" s="74">
        <v>2.8</v>
      </c>
      <c r="B41" s="85" t="s">
        <v>174</v>
      </c>
      <c r="C41" s="164">
        <v>0.18</v>
      </c>
      <c r="D41" s="164" t="s">
        <v>78</v>
      </c>
      <c r="E41" s="164"/>
      <c r="F41" s="167">
        <f>C41*12*C7</f>
        <v>4958.496</v>
      </c>
    </row>
    <row r="42" spans="1:6" s="54" customFormat="1" ht="12.75">
      <c r="A42" s="86">
        <v>2.9</v>
      </c>
      <c r="B42" s="87" t="s">
        <v>149</v>
      </c>
      <c r="C42" s="146">
        <v>0.22</v>
      </c>
      <c r="D42" s="146" t="s">
        <v>78</v>
      </c>
      <c r="E42" s="146"/>
      <c r="F42" s="179">
        <f>C42*12*C7</f>
        <v>6060.384</v>
      </c>
    </row>
    <row r="43" spans="1:6" s="54" customFormat="1" ht="12.75">
      <c r="A43" s="86">
        <v>2.1</v>
      </c>
      <c r="B43" s="87" t="s">
        <v>150</v>
      </c>
      <c r="C43" s="146">
        <v>0.15</v>
      </c>
      <c r="D43" s="146" t="s">
        <v>78</v>
      </c>
      <c r="E43" s="146"/>
      <c r="F43" s="179">
        <f>C43*12*C7</f>
        <v>4132.079999999999</v>
      </c>
    </row>
    <row r="44" spans="1:6" s="54" customFormat="1" ht="12.75">
      <c r="A44" s="86">
        <v>2.11</v>
      </c>
      <c r="B44" s="87" t="s">
        <v>151</v>
      </c>
      <c r="C44" s="146">
        <v>0.21</v>
      </c>
      <c r="D44" s="146" t="s">
        <v>78</v>
      </c>
      <c r="E44" s="146"/>
      <c r="F44" s="179">
        <v>5892.95</v>
      </c>
    </row>
    <row r="45" spans="1:6" s="54" customFormat="1" ht="12.75">
      <c r="A45" s="86">
        <v>2.12</v>
      </c>
      <c r="B45" s="87" t="s">
        <v>152</v>
      </c>
      <c r="C45" s="146">
        <v>0.58</v>
      </c>
      <c r="D45" s="146" t="s">
        <v>78</v>
      </c>
      <c r="E45" s="146"/>
      <c r="F45" s="179">
        <f>C45*12*C7</f>
        <v>15977.375999999997</v>
      </c>
    </row>
    <row r="46" spans="1:6" s="54" customFormat="1" ht="12.75">
      <c r="A46" s="86">
        <v>2.13</v>
      </c>
      <c r="B46" s="87" t="s">
        <v>163</v>
      </c>
      <c r="C46" s="146">
        <v>0.13</v>
      </c>
      <c r="D46" s="146" t="s">
        <v>78</v>
      </c>
      <c r="E46" s="146"/>
      <c r="F46" s="179">
        <v>3465.26</v>
      </c>
    </row>
    <row r="47" spans="1:6" s="54" customFormat="1" ht="12.75">
      <c r="A47" s="88">
        <v>2.14</v>
      </c>
      <c r="B47" s="87" t="s">
        <v>153</v>
      </c>
      <c r="C47" s="146">
        <v>0.23</v>
      </c>
      <c r="D47" s="146" t="s">
        <v>78</v>
      </c>
      <c r="E47" s="146"/>
      <c r="F47" s="179">
        <v>6469.15</v>
      </c>
    </row>
    <row r="48" spans="1:6" s="54" customFormat="1" ht="12.75">
      <c r="A48" s="89">
        <v>2.15</v>
      </c>
      <c r="B48" s="81" t="s">
        <v>170</v>
      </c>
      <c r="C48" s="164">
        <v>0.12</v>
      </c>
      <c r="D48" s="164" t="s">
        <v>78</v>
      </c>
      <c r="E48" s="164"/>
      <c r="F48" s="167">
        <f>C48*12*C7</f>
        <v>3305.6639999999998</v>
      </c>
    </row>
    <row r="49" spans="1:6" s="54" customFormat="1" ht="12.75">
      <c r="A49" s="74">
        <v>2.16</v>
      </c>
      <c r="B49" s="81" t="s">
        <v>164</v>
      </c>
      <c r="C49" s="164">
        <v>0.06</v>
      </c>
      <c r="D49" s="164" t="s">
        <v>78</v>
      </c>
      <c r="E49" s="164"/>
      <c r="F49" s="167">
        <f>C49*12*C7</f>
        <v>1652.8319999999999</v>
      </c>
    </row>
    <row r="50" spans="1:6" s="54" customFormat="1" ht="12.75">
      <c r="A50" s="86">
        <v>2.17</v>
      </c>
      <c r="B50" s="87" t="s">
        <v>154</v>
      </c>
      <c r="C50" s="146">
        <v>4.68</v>
      </c>
      <c r="D50" s="146" t="s">
        <v>78</v>
      </c>
      <c r="E50" s="146"/>
      <c r="F50" s="179">
        <v>129123.64</v>
      </c>
    </row>
    <row r="51" spans="1:6" s="54" customFormat="1" ht="12.75">
      <c r="A51" s="86">
        <v>2.18</v>
      </c>
      <c r="B51" s="87" t="s">
        <v>155</v>
      </c>
      <c r="C51" s="146">
        <v>1.39</v>
      </c>
      <c r="D51" s="146" t="s">
        <v>78</v>
      </c>
      <c r="E51" s="146"/>
      <c r="F51" s="179">
        <v>38426.74</v>
      </c>
    </row>
    <row r="52" spans="1:6" s="54" customFormat="1" ht="12.75">
      <c r="A52" s="86">
        <v>2.19</v>
      </c>
      <c r="B52" s="87" t="s">
        <v>156</v>
      </c>
      <c r="C52" s="146">
        <v>0.16</v>
      </c>
      <c r="D52" s="146" t="s">
        <v>78</v>
      </c>
      <c r="E52" s="146"/>
      <c r="F52" s="179">
        <v>4407.55</v>
      </c>
    </row>
    <row r="53" spans="1:6" s="54" customFormat="1" ht="12.75">
      <c r="A53" s="86">
        <v>2.2</v>
      </c>
      <c r="B53" s="87" t="s">
        <v>157</v>
      </c>
      <c r="C53" s="146">
        <v>0.13</v>
      </c>
      <c r="D53" s="146" t="s">
        <v>78</v>
      </c>
      <c r="E53" s="146"/>
      <c r="F53" s="179">
        <v>3561.17</v>
      </c>
    </row>
    <row r="54" spans="1:6" s="54" customFormat="1" ht="12.75">
      <c r="A54" s="90">
        <v>2.21</v>
      </c>
      <c r="B54" s="204" t="s">
        <v>213</v>
      </c>
      <c r="C54" s="236">
        <v>0.76</v>
      </c>
      <c r="D54" s="236" t="s">
        <v>78</v>
      </c>
      <c r="E54" s="242"/>
      <c r="F54" s="236">
        <v>20958.92</v>
      </c>
    </row>
    <row r="55" spans="1:6" s="54" customFormat="1" ht="12.75">
      <c r="A55" s="77"/>
      <c r="B55" s="153" t="s">
        <v>212</v>
      </c>
      <c r="C55" s="237"/>
      <c r="D55" s="237"/>
      <c r="E55" s="256"/>
      <c r="F55" s="237"/>
    </row>
    <row r="56" spans="1:6" s="54" customFormat="1" ht="12.75">
      <c r="A56" s="101"/>
      <c r="B56" s="184" t="s">
        <v>187</v>
      </c>
      <c r="C56" s="195">
        <f>SUM(C19:C55)</f>
        <v>16.330000000000005</v>
      </c>
      <c r="D56" s="191"/>
      <c r="E56" s="191"/>
      <c r="F56" s="191">
        <f>SUM(F19:F55)</f>
        <v>450615.43799999997</v>
      </c>
    </row>
    <row r="57" spans="1:6" s="54" customFormat="1" ht="12.75">
      <c r="A57" s="91"/>
      <c r="B57" s="185" t="s">
        <v>210</v>
      </c>
      <c r="C57" s="165"/>
      <c r="D57" s="143"/>
      <c r="E57" s="143"/>
      <c r="F57" s="183"/>
    </row>
    <row r="58" spans="1:6" s="54" customFormat="1" ht="12.75">
      <c r="A58" s="92"/>
      <c r="B58" s="186" t="s">
        <v>183</v>
      </c>
      <c r="C58" s="166"/>
      <c r="D58" s="144"/>
      <c r="E58" s="144"/>
      <c r="F58" s="168"/>
    </row>
    <row r="59" spans="1:6" s="54" customFormat="1" ht="12.75">
      <c r="A59" s="81"/>
      <c r="B59" s="197" t="s">
        <v>202</v>
      </c>
      <c r="C59" s="166"/>
      <c r="D59" s="166"/>
      <c r="E59" s="166"/>
      <c r="F59" s="187">
        <f>F56+C10-E10</f>
        <v>421293.448</v>
      </c>
    </row>
  </sheetData>
  <sheetProtection/>
  <mergeCells count="12">
    <mergeCell ref="F37:F38"/>
    <mergeCell ref="E37:E38"/>
    <mergeCell ref="C35:C36"/>
    <mergeCell ref="C37:C38"/>
    <mergeCell ref="F35:F36"/>
    <mergeCell ref="E35:E36"/>
    <mergeCell ref="C54:C55"/>
    <mergeCell ref="D54:D55"/>
    <mergeCell ref="D35:D36"/>
    <mergeCell ref="D37:D38"/>
    <mergeCell ref="F54:F55"/>
    <mergeCell ref="E54:E55"/>
  </mergeCells>
  <printOptions/>
  <pageMargins left="0" right="0" top="0" bottom="0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1"/>
  <sheetViews>
    <sheetView zoomScalePageLayoutView="0" workbookViewId="0" topLeftCell="A37">
      <selection activeCell="B17" sqref="B17"/>
    </sheetView>
  </sheetViews>
  <sheetFormatPr defaultColWidth="9.140625" defaultRowHeight="12.75"/>
  <cols>
    <col min="1" max="1" width="6.57421875" style="0" customWidth="1"/>
    <col min="2" max="2" width="68.8515625" style="0" customWidth="1"/>
    <col min="3" max="3" width="17.00390625" style="136" customWidth="1"/>
    <col min="4" max="4" width="16.7109375" style="136" customWidth="1"/>
    <col min="5" max="5" width="12.421875" style="136" customWidth="1"/>
    <col min="6" max="6" width="14.57421875" style="159" bestFit="1" customWidth="1"/>
    <col min="7" max="7" width="11.7109375" style="0" bestFit="1" customWidth="1"/>
    <col min="10" max="10" width="11.7109375" style="0" bestFit="1" customWidth="1"/>
  </cols>
  <sheetData>
    <row r="1" ht="12.75">
      <c r="D1" s="136" t="s">
        <v>158</v>
      </c>
    </row>
    <row r="2" ht="12.75">
      <c r="D2" s="136" t="s">
        <v>159</v>
      </c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97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6470.4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460304.66</v>
      </c>
      <c r="D10" s="173">
        <v>1036555.86</v>
      </c>
      <c r="E10" s="173">
        <v>1043523.49</v>
      </c>
      <c r="F10" s="140">
        <f>C10+D10-E10</f>
        <v>453337.03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453337.03</v>
      </c>
    </row>
    <row r="13" spans="1:6" s="54" customFormat="1" ht="12.75">
      <c r="A13" s="57"/>
      <c r="B13" s="60" t="s">
        <v>160</v>
      </c>
      <c r="C13" s="138">
        <f>E10/(C10+D10)</f>
        <v>0.6971414343936334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41" t="s">
        <v>130</v>
      </c>
    </row>
    <row r="18" spans="1:6" s="54" customFormat="1" ht="12.75">
      <c r="A18" s="104"/>
      <c r="B18" s="108"/>
      <c r="C18" s="160" t="s">
        <v>131</v>
      </c>
      <c r="D18" s="160" t="s">
        <v>132</v>
      </c>
      <c r="E18" s="175"/>
      <c r="F18" s="160"/>
    </row>
    <row r="19" spans="1:6" s="90" customFormat="1" ht="12.75">
      <c r="A19" s="64"/>
      <c r="B19" s="109" t="s">
        <v>207</v>
      </c>
      <c r="C19" s="141">
        <v>1.58</v>
      </c>
      <c r="D19" s="141" t="s">
        <v>78</v>
      </c>
      <c r="E19" s="141"/>
      <c r="F19" s="141">
        <v>122823.84</v>
      </c>
    </row>
    <row r="20" spans="1:6" s="90" customFormat="1" ht="12.75">
      <c r="A20" s="69"/>
      <c r="B20" s="181" t="s">
        <v>209</v>
      </c>
      <c r="C20" s="142"/>
      <c r="D20" s="142"/>
      <c r="E20" s="142"/>
      <c r="F20" s="142"/>
    </row>
    <row r="21" spans="1:6" s="90" customFormat="1" ht="12.75">
      <c r="A21" s="104"/>
      <c r="B21" s="181" t="s">
        <v>190</v>
      </c>
      <c r="C21" s="142">
        <v>0.04</v>
      </c>
      <c r="D21" s="142" t="s">
        <v>78</v>
      </c>
      <c r="E21" s="142"/>
      <c r="F21" s="142">
        <v>2926.2</v>
      </c>
    </row>
    <row r="22" spans="1:6" s="90" customFormat="1" ht="12.75">
      <c r="A22" s="104"/>
      <c r="B22" s="60" t="s">
        <v>204</v>
      </c>
      <c r="C22" s="141">
        <v>0.1</v>
      </c>
      <c r="D22" s="139" t="s">
        <v>78</v>
      </c>
      <c r="E22" s="141"/>
      <c r="F22" s="162">
        <v>8125</v>
      </c>
    </row>
    <row r="23" spans="1:6" s="90" customFormat="1" ht="12.75">
      <c r="A23" s="104"/>
      <c r="B23" s="109" t="s">
        <v>218</v>
      </c>
      <c r="C23" s="141">
        <v>0.21</v>
      </c>
      <c r="D23" s="139" t="s">
        <v>78</v>
      </c>
      <c r="E23" s="141"/>
      <c r="F23" s="162">
        <v>16354.75</v>
      </c>
    </row>
    <row r="24" spans="1:6" s="90" customFormat="1" ht="12.75">
      <c r="A24" s="58"/>
      <c r="B24" s="60" t="s">
        <v>215</v>
      </c>
      <c r="C24" s="139">
        <v>0.66</v>
      </c>
      <c r="D24" s="139" t="s">
        <v>78</v>
      </c>
      <c r="E24" s="139"/>
      <c r="F24" s="139">
        <f>C24*12*C7</f>
        <v>51245.568</v>
      </c>
    </row>
    <row r="25" spans="1:6" s="54" customFormat="1" ht="12.75">
      <c r="A25" s="74">
        <v>2.1</v>
      </c>
      <c r="B25" s="75" t="s">
        <v>133</v>
      </c>
      <c r="C25" s="164">
        <v>1.92</v>
      </c>
      <c r="D25" s="164" t="s">
        <v>78</v>
      </c>
      <c r="E25" s="164"/>
      <c r="F25" s="167">
        <v>149066.73</v>
      </c>
    </row>
    <row r="26" spans="1:6" s="54" customFormat="1" ht="12.75">
      <c r="A26" s="77"/>
      <c r="B26" s="78" t="s">
        <v>134</v>
      </c>
      <c r="C26" s="165"/>
      <c r="D26" s="165"/>
      <c r="E26" s="165"/>
      <c r="F26" s="183"/>
    </row>
    <row r="27" spans="1:6" s="54" customFormat="1" ht="12.75">
      <c r="A27" s="77"/>
      <c r="B27" s="78" t="s">
        <v>135</v>
      </c>
      <c r="C27" s="165"/>
      <c r="D27" s="165"/>
      <c r="E27" s="165"/>
      <c r="F27" s="183"/>
    </row>
    <row r="28" spans="1:6" s="54" customFormat="1" ht="12.75">
      <c r="A28" s="80"/>
      <c r="B28" s="81" t="s">
        <v>136</v>
      </c>
      <c r="C28" s="166"/>
      <c r="D28" s="166"/>
      <c r="E28" s="166"/>
      <c r="F28" s="168"/>
    </row>
    <row r="29" spans="1:6" s="54" customFormat="1" ht="12.75">
      <c r="A29" s="74">
        <v>2.2</v>
      </c>
      <c r="B29" s="83" t="s">
        <v>171</v>
      </c>
      <c r="C29" s="164">
        <v>0.15</v>
      </c>
      <c r="D29" s="164" t="s">
        <v>78</v>
      </c>
      <c r="E29" s="145"/>
      <c r="F29" s="167">
        <f>C29*12*C7</f>
        <v>11646.719999999998</v>
      </c>
    </row>
    <row r="30" spans="1:6" s="54" customFormat="1" ht="12.75">
      <c r="A30" s="80"/>
      <c r="B30" s="84" t="s">
        <v>137</v>
      </c>
      <c r="C30" s="166"/>
      <c r="D30" s="166"/>
      <c r="E30" s="144"/>
      <c r="F30" s="168"/>
    </row>
    <row r="31" spans="1:6" s="54" customFormat="1" ht="12.75">
      <c r="A31" s="74">
        <v>2.3</v>
      </c>
      <c r="B31" s="83" t="s">
        <v>138</v>
      </c>
      <c r="C31" s="164">
        <v>0.04</v>
      </c>
      <c r="D31" s="164" t="s">
        <v>78</v>
      </c>
      <c r="E31" s="145"/>
      <c r="F31" s="167">
        <f>C31*12*C7</f>
        <v>3105.792</v>
      </c>
    </row>
    <row r="32" spans="1:6" s="54" customFormat="1" ht="12.75">
      <c r="A32" s="80"/>
      <c r="B32" s="84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75" t="s">
        <v>140</v>
      </c>
      <c r="C33" s="164">
        <v>0.4</v>
      </c>
      <c r="D33" s="164" t="s">
        <v>78</v>
      </c>
      <c r="E33" s="145"/>
      <c r="F33" s="167">
        <f>C33*12*C7</f>
        <v>31057.920000000002</v>
      </c>
    </row>
    <row r="34" spans="1:6" s="54" customFormat="1" ht="12.75">
      <c r="A34" s="77"/>
      <c r="B34" s="78" t="s">
        <v>141</v>
      </c>
      <c r="C34" s="165"/>
      <c r="D34" s="165"/>
      <c r="E34" s="143"/>
      <c r="F34" s="183"/>
    </row>
    <row r="35" spans="1:6" s="54" customFormat="1" ht="12.75">
      <c r="A35" s="80"/>
      <c r="B35" s="81" t="s">
        <v>142</v>
      </c>
      <c r="C35" s="166"/>
      <c r="D35" s="166"/>
      <c r="E35" s="144"/>
      <c r="F35" s="168"/>
    </row>
    <row r="36" spans="1:6" s="54" customFormat="1" ht="12.75">
      <c r="A36" s="74">
        <v>2.5</v>
      </c>
      <c r="B36" s="83" t="s">
        <v>143</v>
      </c>
      <c r="C36" s="242">
        <v>1.26</v>
      </c>
      <c r="D36" s="242" t="s">
        <v>78</v>
      </c>
      <c r="E36" s="242"/>
      <c r="F36" s="242">
        <f>C36*12*C7</f>
        <v>97832.448</v>
      </c>
    </row>
    <row r="37" spans="1:6" s="54" customFormat="1" ht="12.75">
      <c r="A37" s="80"/>
      <c r="B37" s="84" t="s">
        <v>144</v>
      </c>
      <c r="C37" s="243"/>
      <c r="D37" s="243"/>
      <c r="E37" s="243"/>
      <c r="F37" s="243"/>
    </row>
    <row r="38" spans="1:6" s="54" customFormat="1" ht="12.75">
      <c r="A38" s="74">
        <v>2.6</v>
      </c>
      <c r="B38" s="78" t="s">
        <v>145</v>
      </c>
      <c r="C38" s="242">
        <v>0.21</v>
      </c>
      <c r="D38" s="242" t="s">
        <v>78</v>
      </c>
      <c r="E38" s="164"/>
      <c r="F38" s="242">
        <f>C38*12*C7</f>
        <v>16305.408</v>
      </c>
    </row>
    <row r="39" spans="1:6" s="54" customFormat="1" ht="12.75">
      <c r="A39" s="80"/>
      <c r="B39" s="81" t="s">
        <v>146</v>
      </c>
      <c r="C39" s="243"/>
      <c r="D39" s="243"/>
      <c r="E39" s="166"/>
      <c r="F39" s="243"/>
    </row>
    <row r="40" spans="1:6" s="54" customFormat="1" ht="12.75">
      <c r="A40" s="74">
        <v>2.7</v>
      </c>
      <c r="B40" s="75" t="s">
        <v>147</v>
      </c>
      <c r="C40" s="164">
        <v>0.41</v>
      </c>
      <c r="D40" s="164" t="s">
        <v>78</v>
      </c>
      <c r="E40" s="164"/>
      <c r="F40" s="167">
        <f>C40*12*C7</f>
        <v>31834.368</v>
      </c>
    </row>
    <row r="41" spans="1:6" s="54" customFormat="1" ht="12.75">
      <c r="A41" s="80"/>
      <c r="B41" s="81" t="s">
        <v>148</v>
      </c>
      <c r="C41" s="166"/>
      <c r="D41" s="166"/>
      <c r="E41" s="166"/>
      <c r="F41" s="168"/>
    </row>
    <row r="42" spans="1:6" s="54" customFormat="1" ht="25.5">
      <c r="A42" s="74">
        <v>2.8</v>
      </c>
      <c r="B42" s="85" t="s">
        <v>174</v>
      </c>
      <c r="C42" s="164">
        <v>0.18</v>
      </c>
      <c r="D42" s="164" t="s">
        <v>78</v>
      </c>
      <c r="E42" s="164"/>
      <c r="F42" s="167">
        <f>C42*12*C7</f>
        <v>13976.064</v>
      </c>
    </row>
    <row r="43" spans="1:6" s="54" customFormat="1" ht="12.75">
      <c r="A43" s="86">
        <v>2.9</v>
      </c>
      <c r="B43" s="87" t="s">
        <v>149</v>
      </c>
      <c r="C43" s="146">
        <v>0.22</v>
      </c>
      <c r="D43" s="146" t="s">
        <v>78</v>
      </c>
      <c r="E43" s="146"/>
      <c r="F43" s="179">
        <f>C43*12*C7</f>
        <v>17081.856</v>
      </c>
    </row>
    <row r="44" spans="1:6" s="54" customFormat="1" ht="12.75">
      <c r="A44" s="86">
        <v>2.1</v>
      </c>
      <c r="B44" s="87" t="s">
        <v>150</v>
      </c>
      <c r="C44" s="146">
        <v>0.15</v>
      </c>
      <c r="D44" s="146" t="s">
        <v>78</v>
      </c>
      <c r="E44" s="146"/>
      <c r="F44" s="179">
        <f>C44*12*C7</f>
        <v>11646.719999999998</v>
      </c>
    </row>
    <row r="45" spans="1:6" s="54" customFormat="1" ht="12.75">
      <c r="A45" s="86">
        <v>2.11</v>
      </c>
      <c r="B45" s="87" t="s">
        <v>151</v>
      </c>
      <c r="C45" s="146">
        <v>0.13</v>
      </c>
      <c r="D45" s="146" t="s">
        <v>78</v>
      </c>
      <c r="E45" s="146"/>
      <c r="F45" s="179">
        <v>16609.93</v>
      </c>
    </row>
    <row r="46" spans="1:6" s="54" customFormat="1" ht="12.75">
      <c r="A46" s="86">
        <v>2.12</v>
      </c>
      <c r="B46" s="87" t="s">
        <v>152</v>
      </c>
      <c r="C46" s="146">
        <v>0.58</v>
      </c>
      <c r="D46" s="146" t="s">
        <v>78</v>
      </c>
      <c r="E46" s="146"/>
      <c r="F46" s="179">
        <f>C46*12*C7</f>
        <v>45033.98399999999</v>
      </c>
    </row>
    <row r="47" spans="1:6" s="54" customFormat="1" ht="12.75">
      <c r="A47" s="86">
        <v>2.13</v>
      </c>
      <c r="B47" s="87" t="s">
        <v>163</v>
      </c>
      <c r="C47" s="146">
        <v>0.13</v>
      </c>
      <c r="D47" s="146" t="s">
        <v>78</v>
      </c>
      <c r="E47" s="146"/>
      <c r="F47" s="179">
        <v>9767.23</v>
      </c>
    </row>
    <row r="48" spans="1:6" s="54" customFormat="1" ht="12.75">
      <c r="A48" s="88">
        <v>2.14</v>
      </c>
      <c r="B48" s="87" t="s">
        <v>153</v>
      </c>
      <c r="C48" s="146">
        <v>0.23</v>
      </c>
      <c r="D48" s="146" t="s">
        <v>78</v>
      </c>
      <c r="E48" s="146"/>
      <c r="F48" s="179">
        <v>18233.99</v>
      </c>
    </row>
    <row r="49" spans="1:6" s="54" customFormat="1" ht="12.75">
      <c r="A49" s="89">
        <v>2.15</v>
      </c>
      <c r="B49" s="81" t="s">
        <v>170</v>
      </c>
      <c r="C49" s="164">
        <v>0.12</v>
      </c>
      <c r="D49" s="164" t="s">
        <v>78</v>
      </c>
      <c r="E49" s="164"/>
      <c r="F49" s="167">
        <f>C49*12*C7</f>
        <v>9317.375999999998</v>
      </c>
    </row>
    <row r="50" spans="1:6" s="54" customFormat="1" ht="12.75">
      <c r="A50" s="74">
        <v>2.16</v>
      </c>
      <c r="B50" s="81" t="s">
        <v>164</v>
      </c>
      <c r="C50" s="164">
        <v>0.06</v>
      </c>
      <c r="D50" s="164" t="s">
        <v>78</v>
      </c>
      <c r="E50" s="164"/>
      <c r="F50" s="167">
        <f>C50*12*C7</f>
        <v>4658.687999999999</v>
      </c>
    </row>
    <row r="51" spans="1:6" s="54" customFormat="1" ht="12.75">
      <c r="A51" s="86">
        <v>2.17</v>
      </c>
      <c r="B51" s="87" t="s">
        <v>154</v>
      </c>
      <c r="C51" s="146">
        <v>4.69</v>
      </c>
      <c r="D51" s="146" t="s">
        <v>78</v>
      </c>
      <c r="E51" s="146"/>
      <c r="F51" s="179">
        <v>363949.12</v>
      </c>
    </row>
    <row r="52" spans="1:6" s="54" customFormat="1" ht="12.75">
      <c r="A52" s="86">
        <v>2.18</v>
      </c>
      <c r="B52" s="87" t="s">
        <v>155</v>
      </c>
      <c r="C52" s="146">
        <v>1.4</v>
      </c>
      <c r="D52" s="146" t="s">
        <v>78</v>
      </c>
      <c r="E52" s="146"/>
      <c r="F52" s="179">
        <v>108309.98</v>
      </c>
    </row>
    <row r="53" spans="1:6" s="54" customFormat="1" ht="12.75">
      <c r="A53" s="86">
        <v>2.19</v>
      </c>
      <c r="B53" s="87" t="s">
        <v>156</v>
      </c>
      <c r="C53" s="146">
        <v>0.16</v>
      </c>
      <c r="D53" s="146" t="s">
        <v>78</v>
      </c>
      <c r="E53" s="146"/>
      <c r="F53" s="179">
        <v>12423.17</v>
      </c>
    </row>
    <row r="54" spans="1:6" s="54" customFormat="1" ht="12.75">
      <c r="A54" s="86">
        <v>2.2</v>
      </c>
      <c r="B54" s="87" t="s">
        <v>157</v>
      </c>
      <c r="C54" s="146">
        <v>0.29</v>
      </c>
      <c r="D54" s="146" t="s">
        <v>78</v>
      </c>
      <c r="E54" s="146"/>
      <c r="F54" s="179">
        <v>10037.56</v>
      </c>
    </row>
    <row r="55" spans="1:6" s="54" customFormat="1" ht="12.75">
      <c r="A55" s="90">
        <v>2.21</v>
      </c>
      <c r="B55" s="204" t="s">
        <v>213</v>
      </c>
      <c r="C55" s="236">
        <v>0.76</v>
      </c>
      <c r="D55" s="236" t="s">
        <v>78</v>
      </c>
      <c r="E55" s="242"/>
      <c r="F55" s="236">
        <v>59075.01</v>
      </c>
    </row>
    <row r="56" spans="1:6" s="54" customFormat="1" ht="12.75">
      <c r="A56" s="77"/>
      <c r="B56" s="153" t="s">
        <v>212</v>
      </c>
      <c r="C56" s="237"/>
      <c r="D56" s="237"/>
      <c r="E56" s="256"/>
      <c r="F56" s="237"/>
    </row>
    <row r="57" spans="1:6" s="54" customFormat="1" ht="12.75">
      <c r="A57" s="101"/>
      <c r="B57" s="184" t="s">
        <v>187</v>
      </c>
      <c r="C57" s="195">
        <f>SUM(C19:C56)</f>
        <v>16.080000000000002</v>
      </c>
      <c r="D57" s="191"/>
      <c r="E57" s="191"/>
      <c r="F57" s="191">
        <f>SUM(F19:F56)</f>
        <v>1242445.422</v>
      </c>
    </row>
    <row r="58" spans="1:6" s="54" customFormat="1" ht="12.75">
      <c r="A58" s="91"/>
      <c r="B58" s="185" t="s">
        <v>210</v>
      </c>
      <c r="C58" s="165"/>
      <c r="D58" s="143"/>
      <c r="E58" s="143"/>
      <c r="F58" s="183"/>
    </row>
    <row r="59" spans="1:6" s="54" customFormat="1" ht="12.75">
      <c r="A59" s="92"/>
      <c r="B59" s="186" t="s">
        <v>183</v>
      </c>
      <c r="C59" s="166"/>
      <c r="D59" s="144"/>
      <c r="E59" s="144"/>
      <c r="F59" s="168"/>
    </row>
    <row r="60" spans="1:6" s="54" customFormat="1" ht="12.75">
      <c r="A60" s="81"/>
      <c r="B60" s="197" t="s">
        <v>202</v>
      </c>
      <c r="C60" s="166"/>
      <c r="D60" s="166"/>
      <c r="E60" s="166"/>
      <c r="F60" s="187">
        <f>F57+C10-E10</f>
        <v>659226.592</v>
      </c>
    </row>
    <row r="61" spans="3:6" s="54" customFormat="1" ht="12.75">
      <c r="C61" s="159"/>
      <c r="D61" s="159"/>
      <c r="E61" s="159"/>
      <c r="F61" s="159"/>
    </row>
  </sheetData>
  <sheetProtection/>
  <mergeCells count="11">
    <mergeCell ref="D36:D37"/>
    <mergeCell ref="E36:E37"/>
    <mergeCell ref="E55:E56"/>
    <mergeCell ref="F55:F56"/>
    <mergeCell ref="D38:D39"/>
    <mergeCell ref="F38:F39"/>
    <mergeCell ref="C36:C37"/>
    <mergeCell ref="C38:C39"/>
    <mergeCell ref="C55:C56"/>
    <mergeCell ref="D55:D56"/>
    <mergeCell ref="F36:F37"/>
  </mergeCells>
  <printOptions/>
  <pageMargins left="0" right="0" top="0" bottom="0" header="0.5118110236220472" footer="0.5118110236220472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0"/>
  <sheetViews>
    <sheetView zoomScalePageLayoutView="0" workbookViewId="0" topLeftCell="A37">
      <selection activeCell="B17" sqref="B17"/>
    </sheetView>
  </sheetViews>
  <sheetFormatPr defaultColWidth="9.140625" defaultRowHeight="12.75"/>
  <cols>
    <col min="1" max="1" width="7.28125" style="0" customWidth="1"/>
    <col min="2" max="2" width="69.140625" style="0" customWidth="1"/>
    <col min="3" max="3" width="15.28125" style="136" customWidth="1"/>
    <col min="4" max="4" width="16.00390625" style="136" customWidth="1"/>
    <col min="5" max="5" width="11.42187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98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1361.9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128656.5</v>
      </c>
      <c r="D10" s="173">
        <v>228168.04</v>
      </c>
      <c r="E10" s="173">
        <v>227225.93</v>
      </c>
      <c r="F10" s="140">
        <f>C10+D10-E10</f>
        <v>129598.61000000004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129598.61000000004</v>
      </c>
    </row>
    <row r="13" spans="1:6" s="54" customFormat="1" ht="12.75">
      <c r="A13" s="57"/>
      <c r="B13" s="60" t="s">
        <v>160</v>
      </c>
      <c r="C13" s="138">
        <f>E10/(C10+D10)</f>
        <v>0.6368001763555835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63"/>
    </row>
    <row r="19" spans="1:6" s="90" customFormat="1" ht="12.75">
      <c r="A19" s="58"/>
      <c r="B19" s="60" t="s">
        <v>193</v>
      </c>
      <c r="C19" s="139">
        <v>0.03</v>
      </c>
      <c r="D19" s="139" t="s">
        <v>78</v>
      </c>
      <c r="E19" s="139"/>
      <c r="F19" s="139">
        <v>500</v>
      </c>
    </row>
    <row r="20" spans="1:6" s="90" customFormat="1" ht="12.75">
      <c r="A20" s="58"/>
      <c r="B20" s="60" t="s">
        <v>204</v>
      </c>
      <c r="C20" s="139">
        <v>0.55</v>
      </c>
      <c r="D20" s="139" t="s">
        <v>78</v>
      </c>
      <c r="E20" s="139"/>
      <c r="F20" s="139">
        <v>9000</v>
      </c>
    </row>
    <row r="21" spans="1:6" s="90" customFormat="1" ht="12.75">
      <c r="A21" s="58"/>
      <c r="B21" s="60" t="s">
        <v>215</v>
      </c>
      <c r="C21" s="139">
        <v>0.66</v>
      </c>
      <c r="D21" s="142" t="s">
        <v>78</v>
      </c>
      <c r="E21" s="139"/>
      <c r="F21" s="139">
        <f>C21*12*C7</f>
        <v>10786.248000000001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67">
        <v>31375.8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83"/>
    </row>
    <row r="24" spans="1:6" s="54" customFormat="1" ht="12.75">
      <c r="A24" s="77"/>
      <c r="B24" s="78" t="s">
        <v>135</v>
      </c>
      <c r="C24" s="165"/>
      <c r="D24" s="165"/>
      <c r="E24" s="165"/>
      <c r="F24" s="183"/>
    </row>
    <row r="25" spans="1:6" s="54" customFormat="1" ht="12.75">
      <c r="A25" s="80"/>
      <c r="B25" s="81" t="s">
        <v>136</v>
      </c>
      <c r="C25" s="166"/>
      <c r="D25" s="166"/>
      <c r="E25" s="166"/>
      <c r="F25" s="168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67">
        <f>C26*12*C7</f>
        <v>2451.42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68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67">
        <f>C28*12*C7</f>
        <v>653.712</v>
      </c>
    </row>
    <row r="29" spans="1:6" s="54" customFormat="1" ht="12.75">
      <c r="A29" s="80"/>
      <c r="B29" s="84" t="s">
        <v>139</v>
      </c>
      <c r="C29" s="166"/>
      <c r="D29" s="166"/>
      <c r="E29" s="144"/>
      <c r="F29" s="168"/>
    </row>
    <row r="30" spans="1:6" s="54" customFormat="1" ht="12.75">
      <c r="A30" s="74">
        <v>2.4</v>
      </c>
      <c r="B30" s="75" t="s">
        <v>140</v>
      </c>
      <c r="C30" s="164">
        <v>0.4</v>
      </c>
      <c r="D30" s="164" t="s">
        <v>78</v>
      </c>
      <c r="E30" s="145"/>
      <c r="F30" s="167">
        <f>C30*12*C7</f>
        <v>6537.120000000002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83"/>
    </row>
    <row r="32" spans="1:6" s="54" customFormat="1" ht="12.75">
      <c r="A32" s="80"/>
      <c r="B32" s="81" t="s">
        <v>142</v>
      </c>
      <c r="C32" s="166"/>
      <c r="D32" s="166"/>
      <c r="E32" s="144"/>
      <c r="F32" s="168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C33*12*C7</f>
        <v>20591.928000000004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242">
        <v>0.21</v>
      </c>
      <c r="D35" s="242" t="s">
        <v>78</v>
      </c>
      <c r="E35" s="164"/>
      <c r="F35" s="242">
        <f>C35*12*C7</f>
        <v>3431.9880000000003</v>
      </c>
    </row>
    <row r="36" spans="1:6" s="54" customFormat="1" ht="12.75">
      <c r="A36" s="80"/>
      <c r="B36" s="81" t="s">
        <v>146</v>
      </c>
      <c r="C36" s="243"/>
      <c r="D36" s="243"/>
      <c r="E36" s="166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67">
        <f>C37*12*C7</f>
        <v>6700.548000000001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68"/>
    </row>
    <row r="39" spans="1:6" s="54" customFormat="1" ht="25.5">
      <c r="A39" s="74">
        <v>2.8</v>
      </c>
      <c r="B39" s="85" t="s">
        <v>174</v>
      </c>
      <c r="C39" s="164">
        <v>0.18</v>
      </c>
      <c r="D39" s="164" t="s">
        <v>78</v>
      </c>
      <c r="E39" s="164"/>
      <c r="F39" s="167">
        <f>C39*12*C7</f>
        <v>2941.704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46" t="s">
        <v>78</v>
      </c>
      <c r="E40" s="146"/>
      <c r="F40" s="179">
        <f>C40*12*C7</f>
        <v>3595.4160000000006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79">
        <f>C41*12*C7</f>
        <v>2451.42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79">
        <v>3496.09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79">
        <f>C43*12*C7</f>
        <v>9478.823999999999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79">
        <v>2055.82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79">
        <v>3837.92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64" t="s">
        <v>78</v>
      </c>
      <c r="E46" s="164"/>
      <c r="F46" s="167">
        <f>C46*12*C7</f>
        <v>1961.136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67">
        <f>C47*12*C7</f>
        <v>980.568</v>
      </c>
    </row>
    <row r="48" spans="1:6" s="54" customFormat="1" ht="12.75">
      <c r="A48" s="86">
        <v>2.17</v>
      </c>
      <c r="B48" s="87" t="s">
        <v>154</v>
      </c>
      <c r="C48" s="146">
        <v>4.69</v>
      </c>
      <c r="D48" s="146" t="s">
        <v>78</v>
      </c>
      <c r="E48" s="146"/>
      <c r="F48" s="179">
        <v>76604.58</v>
      </c>
    </row>
    <row r="49" spans="1:6" s="54" customFormat="1" ht="12.75">
      <c r="A49" s="86">
        <v>2.18</v>
      </c>
      <c r="B49" s="87" t="s">
        <v>155</v>
      </c>
      <c r="C49" s="146">
        <v>1.39</v>
      </c>
      <c r="D49" s="146" t="s">
        <v>78</v>
      </c>
      <c r="E49" s="146"/>
      <c r="F49" s="179">
        <v>22797.25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79">
        <v>2614.85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79">
        <v>2112.72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112434.2</v>
      </c>
    </row>
    <row r="53" spans="1:6" s="54" customFormat="1" ht="12.75">
      <c r="A53" s="77"/>
      <c r="B53" s="153" t="s">
        <v>212</v>
      </c>
      <c r="C53" s="237"/>
      <c r="D53" s="237"/>
      <c r="E53" s="256"/>
      <c r="F53" s="237"/>
    </row>
    <row r="54" spans="1:6" s="54" customFormat="1" ht="12.75">
      <c r="A54" s="101"/>
      <c r="B54" s="184" t="s">
        <v>187</v>
      </c>
      <c r="C54" s="195">
        <f>SUM(C19:C53)</f>
        <v>14.64</v>
      </c>
      <c r="D54" s="195"/>
      <c r="E54" s="191"/>
      <c r="F54" s="191">
        <f>SUM(F19:F53)</f>
        <v>339391.262</v>
      </c>
    </row>
    <row r="55" spans="1:6" s="54" customFormat="1" ht="12.75">
      <c r="A55" s="91"/>
      <c r="B55" s="185" t="s">
        <v>210</v>
      </c>
      <c r="C55" s="165"/>
      <c r="D55" s="165"/>
      <c r="E55" s="143"/>
      <c r="F55" s="183"/>
    </row>
    <row r="56" spans="1:6" s="54" customFormat="1" ht="12.75">
      <c r="A56" s="92"/>
      <c r="B56" s="186" t="s">
        <v>183</v>
      </c>
      <c r="C56" s="166"/>
      <c r="D56" s="166"/>
      <c r="E56" s="144"/>
      <c r="F56" s="168"/>
    </row>
    <row r="57" spans="1:6" s="54" customFormat="1" ht="12.75">
      <c r="A57" s="81"/>
      <c r="B57" s="197" t="s">
        <v>202</v>
      </c>
      <c r="C57" s="166"/>
      <c r="D57" s="166"/>
      <c r="E57" s="166"/>
      <c r="F57" s="187">
        <f>F54+C10-E10</f>
        <v>240821.832</v>
      </c>
    </row>
    <row r="58" spans="3:6" s="54" customFormat="1" ht="12.75">
      <c r="C58" s="159"/>
      <c r="D58" s="159"/>
      <c r="E58" s="159"/>
      <c r="F58" s="159"/>
    </row>
    <row r="59" spans="3:6" s="54" customFormat="1" ht="12.75">
      <c r="C59" s="159"/>
      <c r="D59" s="159"/>
      <c r="E59" s="159"/>
      <c r="F59" s="159"/>
    </row>
    <row r="60" spans="3:6" s="54" customFormat="1" ht="12.75">
      <c r="C60" s="159"/>
      <c r="D60" s="159"/>
      <c r="E60" s="159"/>
      <c r="F60" s="159"/>
    </row>
  </sheetData>
  <sheetProtection/>
  <mergeCells count="11">
    <mergeCell ref="D33:D34"/>
    <mergeCell ref="E33:E34"/>
    <mergeCell ref="E52:E53"/>
    <mergeCell ref="F52:F53"/>
    <mergeCell ref="D35:D36"/>
    <mergeCell ref="F35:F36"/>
    <mergeCell ref="C33:C34"/>
    <mergeCell ref="C35:C36"/>
    <mergeCell ref="C52:C53"/>
    <mergeCell ref="D52:D53"/>
    <mergeCell ref="F33:F34"/>
  </mergeCells>
  <printOptions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2"/>
  <sheetViews>
    <sheetView zoomScalePageLayoutView="0" workbookViewId="0" topLeftCell="A38">
      <selection activeCell="I55" sqref="I55"/>
    </sheetView>
  </sheetViews>
  <sheetFormatPr defaultColWidth="9.140625" defaultRowHeight="12.75"/>
  <cols>
    <col min="1" max="1" width="5.00390625" style="0" customWidth="1"/>
    <col min="2" max="2" width="69.28125" style="0" customWidth="1"/>
    <col min="3" max="3" width="14.8515625" style="136" customWidth="1"/>
    <col min="4" max="4" width="15.7109375" style="136" customWidth="1"/>
    <col min="5" max="5" width="12.281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99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986.6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99410.63</v>
      </c>
      <c r="D11" s="173">
        <v>143647.43</v>
      </c>
      <c r="E11" s="173">
        <v>145431.53</v>
      </c>
      <c r="F11" s="140">
        <f>C11+D11-E11</f>
        <v>97626.53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97626.53</v>
      </c>
    </row>
    <row r="14" spans="1:6" s="54" customFormat="1" ht="12.75">
      <c r="A14" s="57"/>
      <c r="B14" s="60" t="s">
        <v>160</v>
      </c>
      <c r="C14" s="138">
        <f>E11/(C11+D11)</f>
        <v>0.5983407009831313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/>
      <c r="B20" s="107" t="s">
        <v>219</v>
      </c>
      <c r="C20" s="139">
        <v>0.4</v>
      </c>
      <c r="D20" s="139" t="s">
        <v>78</v>
      </c>
      <c r="E20" s="139"/>
      <c r="F20" s="139">
        <v>4726</v>
      </c>
    </row>
    <row r="21" spans="1:6" s="90" customFormat="1" ht="12.75">
      <c r="A21" s="58"/>
      <c r="B21" s="60" t="s">
        <v>204</v>
      </c>
      <c r="C21" s="139">
        <v>0.56</v>
      </c>
      <c r="D21" s="139" t="s">
        <v>78</v>
      </c>
      <c r="E21" s="139"/>
      <c r="F21" s="139">
        <v>6600</v>
      </c>
    </row>
    <row r="22" spans="1:6" s="90" customFormat="1" ht="12.75">
      <c r="A22" s="58"/>
      <c r="B22" s="109" t="s">
        <v>201</v>
      </c>
      <c r="C22" s="141">
        <v>0.12</v>
      </c>
      <c r="D22" s="141" t="s">
        <v>78</v>
      </c>
      <c r="E22" s="141"/>
      <c r="F22" s="162">
        <v>1430</v>
      </c>
    </row>
    <row r="23" spans="1:6" s="90" customFormat="1" ht="12.75">
      <c r="A23" s="64"/>
      <c r="B23" s="109" t="s">
        <v>207</v>
      </c>
      <c r="C23" s="141">
        <v>2</v>
      </c>
      <c r="D23" s="141" t="s">
        <v>78</v>
      </c>
      <c r="E23" s="141"/>
      <c r="F23" s="141">
        <v>23692.61</v>
      </c>
    </row>
    <row r="24" spans="1:6" s="90" customFormat="1" ht="12.75">
      <c r="A24" s="69"/>
      <c r="B24" s="181" t="s">
        <v>209</v>
      </c>
      <c r="C24" s="142"/>
      <c r="D24" s="142"/>
      <c r="E24" s="142"/>
      <c r="F24" s="142"/>
    </row>
    <row r="25" spans="1:6" s="90" customFormat="1" ht="12.75">
      <c r="A25" s="58"/>
      <c r="B25" s="60" t="s">
        <v>215</v>
      </c>
      <c r="C25" s="139">
        <v>0.66</v>
      </c>
      <c r="D25" s="142" t="s">
        <v>78</v>
      </c>
      <c r="E25" s="139"/>
      <c r="F25" s="139">
        <f>C25*12*C8</f>
        <v>7813.872</v>
      </c>
    </row>
    <row r="26" spans="1:6" s="54" customFormat="1" ht="12.75">
      <c r="A26" s="78">
        <v>2.1</v>
      </c>
      <c r="B26" s="78" t="s">
        <v>133</v>
      </c>
      <c r="C26" s="165">
        <v>1.92</v>
      </c>
      <c r="D26" s="165" t="s">
        <v>78</v>
      </c>
      <c r="E26" s="165"/>
      <c r="F26" s="183">
        <v>22729.54</v>
      </c>
    </row>
    <row r="27" spans="1:6" s="54" customFormat="1" ht="12.75">
      <c r="A27" s="77"/>
      <c r="B27" s="78" t="s">
        <v>134</v>
      </c>
      <c r="C27" s="165"/>
      <c r="D27" s="165"/>
      <c r="E27" s="165"/>
      <c r="F27" s="183"/>
    </row>
    <row r="28" spans="1:6" s="54" customFormat="1" ht="12.75">
      <c r="A28" s="77"/>
      <c r="B28" s="78" t="s">
        <v>135</v>
      </c>
      <c r="C28" s="165"/>
      <c r="D28" s="165"/>
      <c r="E28" s="165"/>
      <c r="F28" s="183"/>
    </row>
    <row r="29" spans="1:6" s="54" customFormat="1" ht="12.75">
      <c r="A29" s="80"/>
      <c r="B29" s="81" t="s">
        <v>136</v>
      </c>
      <c r="C29" s="166"/>
      <c r="D29" s="166"/>
      <c r="E29" s="166"/>
      <c r="F29" s="168"/>
    </row>
    <row r="30" spans="1:6" s="54" customFormat="1" ht="12.75">
      <c r="A30" s="74">
        <v>2.2</v>
      </c>
      <c r="B30" s="83" t="s">
        <v>171</v>
      </c>
      <c r="C30" s="164">
        <v>0.15</v>
      </c>
      <c r="D30" s="164" t="s">
        <v>78</v>
      </c>
      <c r="E30" s="145"/>
      <c r="F30" s="167">
        <f>C30*12*C8</f>
        <v>1775.8799999999999</v>
      </c>
    </row>
    <row r="31" spans="1:6" s="54" customFormat="1" ht="12.75">
      <c r="A31" s="80"/>
      <c r="B31" s="84" t="s">
        <v>137</v>
      </c>
      <c r="C31" s="166"/>
      <c r="D31" s="166"/>
      <c r="E31" s="144"/>
      <c r="F31" s="168"/>
    </row>
    <row r="32" spans="1:6" s="54" customFormat="1" ht="12.75">
      <c r="A32" s="74">
        <v>2.3</v>
      </c>
      <c r="B32" s="83" t="s">
        <v>138</v>
      </c>
      <c r="C32" s="164">
        <v>0.04</v>
      </c>
      <c r="D32" s="164" t="s">
        <v>78</v>
      </c>
      <c r="E32" s="145"/>
      <c r="F32" s="167">
        <f>C32*12*C8</f>
        <v>473.568</v>
      </c>
    </row>
    <row r="33" spans="1:6" s="54" customFormat="1" ht="12.75">
      <c r="A33" s="80"/>
      <c r="B33" s="84" t="s">
        <v>139</v>
      </c>
      <c r="C33" s="166"/>
      <c r="D33" s="166"/>
      <c r="E33" s="144"/>
      <c r="F33" s="168"/>
    </row>
    <row r="34" spans="1:6" s="54" customFormat="1" ht="12.75">
      <c r="A34" s="74">
        <v>2.4</v>
      </c>
      <c r="B34" s="75" t="s">
        <v>140</v>
      </c>
      <c r="C34" s="164">
        <v>0.4</v>
      </c>
      <c r="D34" s="164" t="s">
        <v>78</v>
      </c>
      <c r="E34" s="145"/>
      <c r="F34" s="167">
        <f>C34*12*C8</f>
        <v>4735.680000000001</v>
      </c>
    </row>
    <row r="35" spans="1:6" s="54" customFormat="1" ht="12.75">
      <c r="A35" s="77"/>
      <c r="B35" s="78" t="s">
        <v>141</v>
      </c>
      <c r="C35" s="165"/>
      <c r="D35" s="165"/>
      <c r="E35" s="143"/>
      <c r="F35" s="183"/>
    </row>
    <row r="36" spans="1:6" s="54" customFormat="1" ht="12.75">
      <c r="A36" s="80"/>
      <c r="B36" s="81" t="s">
        <v>142</v>
      </c>
      <c r="C36" s="166"/>
      <c r="D36" s="166"/>
      <c r="E36" s="144"/>
      <c r="F36" s="168"/>
    </row>
    <row r="37" spans="1:6" s="54" customFormat="1" ht="12.75">
      <c r="A37" s="74">
        <v>2.5</v>
      </c>
      <c r="B37" s="83" t="s">
        <v>143</v>
      </c>
      <c r="C37" s="242">
        <v>1.26</v>
      </c>
      <c r="D37" s="242" t="s">
        <v>78</v>
      </c>
      <c r="E37" s="242"/>
      <c r="F37" s="242">
        <f>C37*12*C8</f>
        <v>14917.392000000002</v>
      </c>
    </row>
    <row r="38" spans="1:6" s="54" customFormat="1" ht="12.75">
      <c r="A38" s="80"/>
      <c r="B38" s="84" t="s">
        <v>144</v>
      </c>
      <c r="C38" s="243"/>
      <c r="D38" s="243"/>
      <c r="E38" s="243"/>
      <c r="F38" s="243"/>
    </row>
    <row r="39" spans="1:6" s="54" customFormat="1" ht="12.75">
      <c r="A39" s="74">
        <v>2.6</v>
      </c>
      <c r="B39" s="78" t="s">
        <v>145</v>
      </c>
      <c r="C39" s="242">
        <v>0.21</v>
      </c>
      <c r="D39" s="242" t="s">
        <v>78</v>
      </c>
      <c r="E39" s="164"/>
      <c r="F39" s="242">
        <f>C39*12*C8</f>
        <v>2486.232</v>
      </c>
    </row>
    <row r="40" spans="1:6" s="54" customFormat="1" ht="12.75">
      <c r="A40" s="80"/>
      <c r="B40" s="81" t="s">
        <v>146</v>
      </c>
      <c r="C40" s="243"/>
      <c r="D40" s="243"/>
      <c r="E40" s="166"/>
      <c r="F40" s="243"/>
    </row>
    <row r="41" spans="1:6" s="54" customFormat="1" ht="12.75">
      <c r="A41" s="74">
        <v>2.7</v>
      </c>
      <c r="B41" s="75" t="s">
        <v>147</v>
      </c>
      <c r="C41" s="164">
        <v>0.41</v>
      </c>
      <c r="D41" s="164" t="s">
        <v>78</v>
      </c>
      <c r="E41" s="164"/>
      <c r="F41" s="167">
        <f>C41*12*C8</f>
        <v>4854.072</v>
      </c>
    </row>
    <row r="42" spans="1:6" s="54" customFormat="1" ht="12.75">
      <c r="A42" s="80"/>
      <c r="B42" s="81" t="s">
        <v>148</v>
      </c>
      <c r="C42" s="166"/>
      <c r="D42" s="166"/>
      <c r="E42" s="166"/>
      <c r="F42" s="168"/>
    </row>
    <row r="43" spans="1:6" s="54" customFormat="1" ht="25.5">
      <c r="A43" s="74">
        <v>2.8</v>
      </c>
      <c r="B43" s="85" t="s">
        <v>174</v>
      </c>
      <c r="C43" s="164">
        <v>0.18</v>
      </c>
      <c r="D43" s="146" t="s">
        <v>78</v>
      </c>
      <c r="E43" s="146"/>
      <c r="F43" s="174">
        <f>C43*12*C8</f>
        <v>2131.056</v>
      </c>
    </row>
    <row r="44" spans="1:6" s="54" customFormat="1" ht="12.75">
      <c r="A44" s="86">
        <v>2.9</v>
      </c>
      <c r="B44" s="87" t="s">
        <v>149</v>
      </c>
      <c r="C44" s="146">
        <v>0.22</v>
      </c>
      <c r="D44" s="166" t="s">
        <v>78</v>
      </c>
      <c r="E44" s="166"/>
      <c r="F44" s="168">
        <f>C44*12*C8</f>
        <v>2604.6240000000003</v>
      </c>
    </row>
    <row r="45" spans="1:6" s="54" customFormat="1" ht="12.75">
      <c r="A45" s="86">
        <v>2.1</v>
      </c>
      <c r="B45" s="87" t="s">
        <v>150</v>
      </c>
      <c r="C45" s="146">
        <v>0.15</v>
      </c>
      <c r="D45" s="146" t="s">
        <v>78</v>
      </c>
      <c r="E45" s="146"/>
      <c r="F45" s="179">
        <f>C45*12*C8</f>
        <v>1775.8799999999999</v>
      </c>
    </row>
    <row r="46" spans="1:6" s="54" customFormat="1" ht="12.75">
      <c r="A46" s="86">
        <v>2.11</v>
      </c>
      <c r="B46" s="87" t="s">
        <v>151</v>
      </c>
      <c r="C46" s="146">
        <v>0.21</v>
      </c>
      <c r="D46" s="146" t="s">
        <v>78</v>
      </c>
      <c r="E46" s="146"/>
      <c r="F46" s="179">
        <v>2532.67</v>
      </c>
    </row>
    <row r="47" spans="1:6" s="54" customFormat="1" ht="12.75">
      <c r="A47" s="86">
        <v>2.12</v>
      </c>
      <c r="B47" s="87" t="s">
        <v>152</v>
      </c>
      <c r="C47" s="146">
        <v>0.58</v>
      </c>
      <c r="D47" s="146" t="s">
        <v>78</v>
      </c>
      <c r="E47" s="146"/>
      <c r="F47" s="179">
        <f>C47*12*C8</f>
        <v>6866.735999999999</v>
      </c>
    </row>
    <row r="48" spans="1:6" s="54" customFormat="1" ht="12.75">
      <c r="A48" s="86">
        <v>2.13</v>
      </c>
      <c r="B48" s="87" t="s">
        <v>163</v>
      </c>
      <c r="C48" s="146">
        <v>0.13</v>
      </c>
      <c r="D48" s="146" t="s">
        <v>78</v>
      </c>
      <c r="E48" s="146"/>
      <c r="F48" s="179">
        <v>1489.3</v>
      </c>
    </row>
    <row r="49" spans="1:6" s="54" customFormat="1" ht="12.75">
      <c r="A49" s="88">
        <v>2.14</v>
      </c>
      <c r="B49" s="87" t="s">
        <v>153</v>
      </c>
      <c r="C49" s="146">
        <v>0.23</v>
      </c>
      <c r="D49" s="146" t="s">
        <v>78</v>
      </c>
      <c r="E49" s="146"/>
      <c r="F49" s="179">
        <v>2780.3</v>
      </c>
    </row>
    <row r="50" spans="1:6" s="54" customFormat="1" ht="12.75">
      <c r="A50" s="89">
        <v>2.15</v>
      </c>
      <c r="B50" s="81" t="s">
        <v>170</v>
      </c>
      <c r="C50" s="164">
        <v>0.12</v>
      </c>
      <c r="D50" s="146" t="s">
        <v>78</v>
      </c>
      <c r="E50" s="146"/>
      <c r="F50" s="179">
        <f>C50*12*C8</f>
        <v>1420.704</v>
      </c>
    </row>
    <row r="51" spans="1:6" s="54" customFormat="1" ht="12.75">
      <c r="A51" s="74">
        <v>2.16</v>
      </c>
      <c r="B51" s="81" t="s">
        <v>164</v>
      </c>
      <c r="C51" s="164">
        <v>0.06</v>
      </c>
      <c r="D51" s="164" t="s">
        <v>78</v>
      </c>
      <c r="E51" s="164"/>
      <c r="F51" s="167">
        <f>C51*12*C8</f>
        <v>710.352</v>
      </c>
    </row>
    <row r="52" spans="1:6" s="54" customFormat="1" ht="12.75">
      <c r="A52" s="86">
        <v>2.17</v>
      </c>
      <c r="B52" s="87" t="s">
        <v>154</v>
      </c>
      <c r="C52" s="146">
        <v>4.68</v>
      </c>
      <c r="D52" s="164" t="s">
        <v>78</v>
      </c>
      <c r="E52" s="164"/>
      <c r="F52" s="167">
        <v>55494.59</v>
      </c>
    </row>
    <row r="53" spans="1:6" s="54" customFormat="1" ht="12.75">
      <c r="A53" s="86">
        <v>2.18</v>
      </c>
      <c r="B53" s="87" t="s">
        <v>155</v>
      </c>
      <c r="C53" s="146">
        <v>1.39</v>
      </c>
      <c r="D53" s="146" t="s">
        <v>78</v>
      </c>
      <c r="E53" s="146"/>
      <c r="F53" s="179">
        <v>16514.99</v>
      </c>
    </row>
    <row r="54" spans="1:6" s="54" customFormat="1" ht="12.75">
      <c r="A54" s="86">
        <v>2.19</v>
      </c>
      <c r="B54" s="87" t="s">
        <v>156</v>
      </c>
      <c r="C54" s="146">
        <v>0.16</v>
      </c>
      <c r="D54" s="146" t="s">
        <v>78</v>
      </c>
      <c r="E54" s="146"/>
      <c r="F54" s="179">
        <v>1894.27</v>
      </c>
    </row>
    <row r="55" spans="1:6" s="54" customFormat="1" ht="12.75">
      <c r="A55" s="86">
        <v>2.2</v>
      </c>
      <c r="B55" s="87" t="s">
        <v>157</v>
      </c>
      <c r="C55" s="146">
        <v>0.13</v>
      </c>
      <c r="D55" s="146" t="s">
        <v>78</v>
      </c>
      <c r="E55" s="146"/>
      <c r="F55" s="179">
        <v>1530.52</v>
      </c>
    </row>
    <row r="56" spans="1:6" s="54" customFormat="1" ht="12.75">
      <c r="A56" s="90">
        <v>2.21</v>
      </c>
      <c r="B56" s="204" t="s">
        <v>213</v>
      </c>
      <c r="C56" s="236">
        <v>0.76</v>
      </c>
      <c r="D56" s="236" t="s">
        <v>78</v>
      </c>
      <c r="E56" s="242"/>
      <c r="F56" s="254">
        <v>9007.69</v>
      </c>
    </row>
    <row r="57" spans="1:6" s="54" customFormat="1" ht="12.75">
      <c r="A57" s="77"/>
      <c r="B57" s="153" t="s">
        <v>212</v>
      </c>
      <c r="C57" s="237"/>
      <c r="D57" s="237"/>
      <c r="E57" s="256"/>
      <c r="F57" s="255"/>
    </row>
    <row r="58" spans="1:6" s="54" customFormat="1" ht="12.75">
      <c r="A58" s="101"/>
      <c r="B58" s="184" t="s">
        <v>187</v>
      </c>
      <c r="C58" s="189">
        <f>SUM(C20:C57)</f>
        <v>17.130000000000003</v>
      </c>
      <c r="D58" s="195"/>
      <c r="E58" s="191"/>
      <c r="F58" s="191">
        <f>SUM(F20:F57)</f>
        <v>202988.528</v>
      </c>
    </row>
    <row r="59" spans="1:6" s="54" customFormat="1" ht="12.75">
      <c r="A59" s="91"/>
      <c r="B59" s="185" t="s">
        <v>210</v>
      </c>
      <c r="C59" s="192"/>
      <c r="D59" s="165"/>
      <c r="E59" s="143"/>
      <c r="F59" s="183"/>
    </row>
    <row r="60" spans="1:6" s="54" customFormat="1" ht="12.75">
      <c r="A60" s="92"/>
      <c r="B60" s="186" t="s">
        <v>183</v>
      </c>
      <c r="C60" s="193"/>
      <c r="D60" s="166"/>
      <c r="E60" s="144"/>
      <c r="F60" s="168"/>
    </row>
    <row r="61" spans="1:6" s="54" customFormat="1" ht="12.75">
      <c r="A61" s="81"/>
      <c r="B61" s="197" t="s">
        <v>202</v>
      </c>
      <c r="C61" s="166"/>
      <c r="D61" s="166"/>
      <c r="E61" s="166"/>
      <c r="F61" s="187">
        <f>F58+C11-E11</f>
        <v>156967.628</v>
      </c>
    </row>
    <row r="62" spans="3:6" s="54" customFormat="1" ht="12.75">
      <c r="C62" s="159"/>
      <c r="D62" s="159"/>
      <c r="E62" s="159"/>
      <c r="F62" s="159"/>
    </row>
  </sheetData>
  <sheetProtection/>
  <mergeCells count="11">
    <mergeCell ref="E56:E57"/>
    <mergeCell ref="F56:F57"/>
    <mergeCell ref="F39:F40"/>
    <mergeCell ref="C37:C38"/>
    <mergeCell ref="C39:C40"/>
    <mergeCell ref="E37:E38"/>
    <mergeCell ref="F37:F38"/>
    <mergeCell ref="C56:C57"/>
    <mergeCell ref="D56:D57"/>
    <mergeCell ref="D37:D38"/>
    <mergeCell ref="D39:D40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0"/>
  <sheetViews>
    <sheetView zoomScalePageLayoutView="0" workbookViewId="0" topLeftCell="A38">
      <selection activeCell="B18" sqref="B18"/>
    </sheetView>
  </sheetViews>
  <sheetFormatPr defaultColWidth="9.140625" defaultRowHeight="12.75"/>
  <cols>
    <col min="1" max="1" width="5.00390625" style="0" customWidth="1"/>
    <col min="2" max="2" width="68.8515625" style="120" customWidth="1"/>
    <col min="3" max="3" width="14.00390625" style="136" customWidth="1"/>
    <col min="4" max="4" width="16.57421875" style="136" customWidth="1"/>
    <col min="5" max="5" width="11.0039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s="54" customFormat="1" ht="12.75">
      <c r="A6" s="51"/>
      <c r="B6" s="121" t="s">
        <v>184</v>
      </c>
      <c r="C6" s="158"/>
      <c r="D6" s="158"/>
      <c r="E6" s="137"/>
      <c r="F6" s="137"/>
    </row>
    <row r="7" spans="1:6" s="54" customFormat="1" ht="12.75">
      <c r="A7" s="51"/>
      <c r="B7" s="121" t="s">
        <v>100</v>
      </c>
      <c r="C7" s="158"/>
      <c r="D7" s="158"/>
      <c r="E7" s="137"/>
      <c r="F7" s="137"/>
    </row>
    <row r="8" spans="1:6" s="54" customFormat="1" ht="12.75">
      <c r="A8" s="51"/>
      <c r="B8" s="122" t="s">
        <v>67</v>
      </c>
      <c r="C8" s="158">
        <v>946.1</v>
      </c>
      <c r="D8" s="137"/>
      <c r="E8" s="137"/>
      <c r="F8" s="137"/>
    </row>
    <row r="9" spans="1:6" s="54" customFormat="1" ht="12.75">
      <c r="A9" s="56" t="s">
        <v>49</v>
      </c>
      <c r="B9" s="123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123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123" t="s">
        <v>181</v>
      </c>
      <c r="C11" s="138">
        <v>68155.9</v>
      </c>
      <c r="D11" s="173">
        <v>153641.66</v>
      </c>
      <c r="E11" s="173">
        <v>161882.09</v>
      </c>
      <c r="F11" s="140">
        <f>C11+D11-E11</f>
        <v>59915.47</v>
      </c>
    </row>
    <row r="12" spans="1:6" s="54" customFormat="1" ht="12.75">
      <c r="A12" s="57"/>
      <c r="B12" s="124"/>
      <c r="C12" s="139"/>
      <c r="D12" s="161"/>
      <c r="E12" s="140"/>
      <c r="F12" s="140"/>
    </row>
    <row r="13" spans="1:6" s="54" customFormat="1" ht="12.75">
      <c r="A13" s="57"/>
      <c r="B13" s="123" t="s">
        <v>186</v>
      </c>
      <c r="C13" s="138"/>
      <c r="D13" s="138"/>
      <c r="E13" s="138"/>
      <c r="F13" s="138">
        <f>SUM(F11:F12)</f>
        <v>59915.47</v>
      </c>
    </row>
    <row r="14" spans="1:6" s="54" customFormat="1" ht="12.75">
      <c r="A14" s="57"/>
      <c r="B14" s="123" t="s">
        <v>160</v>
      </c>
      <c r="C14" s="138">
        <f>E11/(C11+D11)</f>
        <v>0.7298641608140324</v>
      </c>
      <c r="D14" s="138"/>
      <c r="E14" s="138"/>
      <c r="F14" s="138"/>
    </row>
    <row r="15" spans="1:6" s="54" customFormat="1" ht="12.75">
      <c r="A15" s="61"/>
      <c r="B15" s="121"/>
      <c r="C15" s="158"/>
      <c r="D15" s="158"/>
      <c r="E15" s="158"/>
      <c r="F15" s="158"/>
    </row>
    <row r="16" spans="1:7" s="54" customFormat="1" ht="12.75">
      <c r="A16" s="55"/>
      <c r="B16" s="121"/>
      <c r="C16" s="137"/>
      <c r="D16" s="158"/>
      <c r="E16" s="137"/>
      <c r="F16" s="137"/>
      <c r="G16" s="63"/>
    </row>
    <row r="17" spans="1:6" s="54" customFormat="1" ht="12.75">
      <c r="A17" s="55"/>
      <c r="B17" s="12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227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 t="s">
        <v>220</v>
      </c>
      <c r="B20" s="60"/>
      <c r="C20" s="139">
        <v>0.06</v>
      </c>
      <c r="D20" s="139" t="s">
        <v>78</v>
      </c>
      <c r="E20" s="139"/>
      <c r="F20" s="139">
        <v>690.48</v>
      </c>
    </row>
    <row r="21" spans="1:6" s="90" customFormat="1" ht="12.75">
      <c r="A21" s="58"/>
      <c r="B21" s="123" t="s">
        <v>196</v>
      </c>
      <c r="C21" s="139">
        <v>0.15</v>
      </c>
      <c r="D21" s="139" t="s">
        <v>78</v>
      </c>
      <c r="E21" s="139"/>
      <c r="F21" s="139">
        <v>1726.2</v>
      </c>
    </row>
    <row r="22" spans="1:6" s="90" customFormat="1" ht="12.75">
      <c r="A22" s="64"/>
      <c r="B22" s="123" t="s">
        <v>204</v>
      </c>
      <c r="C22" s="141">
        <v>0.58</v>
      </c>
      <c r="D22" s="139" t="s">
        <v>78</v>
      </c>
      <c r="E22" s="141"/>
      <c r="F22" s="162">
        <v>6600</v>
      </c>
    </row>
    <row r="23" spans="1:6" s="90" customFormat="1" ht="12.75">
      <c r="A23" s="64"/>
      <c r="B23" s="226" t="s">
        <v>201</v>
      </c>
      <c r="C23" s="141">
        <v>0.13</v>
      </c>
      <c r="D23" s="139" t="s">
        <v>78</v>
      </c>
      <c r="E23" s="141"/>
      <c r="F23" s="162">
        <v>1430</v>
      </c>
    </row>
    <row r="24" spans="1:6" s="90" customFormat="1" ht="12.75">
      <c r="A24" s="58"/>
      <c r="B24" s="60" t="s">
        <v>215</v>
      </c>
      <c r="C24" s="139">
        <v>0.66</v>
      </c>
      <c r="D24" s="139" t="s">
        <v>78</v>
      </c>
      <c r="E24" s="139"/>
      <c r="F24" s="139">
        <f>C24*12*C8</f>
        <v>7493.112</v>
      </c>
    </row>
    <row r="25" spans="1:6" s="54" customFormat="1" ht="12.75">
      <c r="A25" s="74">
        <v>2.1</v>
      </c>
      <c r="B25" s="125" t="s">
        <v>133</v>
      </c>
      <c r="C25" s="164">
        <v>1.92</v>
      </c>
      <c r="D25" s="164" t="s">
        <v>78</v>
      </c>
      <c r="E25" s="164"/>
      <c r="F25" s="167">
        <v>21796.49</v>
      </c>
    </row>
    <row r="26" spans="1:6" s="54" customFormat="1" ht="12.75">
      <c r="A26" s="77"/>
      <c r="B26" s="126" t="s">
        <v>134</v>
      </c>
      <c r="C26" s="165"/>
      <c r="D26" s="165"/>
      <c r="E26" s="165"/>
      <c r="F26" s="183"/>
    </row>
    <row r="27" spans="1:6" s="54" customFormat="1" ht="12.75">
      <c r="A27" s="77"/>
      <c r="B27" s="126" t="s">
        <v>135</v>
      </c>
      <c r="C27" s="165"/>
      <c r="D27" s="165"/>
      <c r="E27" s="165"/>
      <c r="F27" s="183"/>
    </row>
    <row r="28" spans="1:6" s="54" customFormat="1" ht="12.75">
      <c r="A28" s="80"/>
      <c r="B28" s="127" t="s">
        <v>136</v>
      </c>
      <c r="C28" s="166"/>
      <c r="D28" s="166"/>
      <c r="E28" s="166"/>
      <c r="F28" s="168"/>
    </row>
    <row r="29" spans="1:6" s="54" customFormat="1" ht="12.75">
      <c r="A29" s="74">
        <v>2.2</v>
      </c>
      <c r="B29" s="228" t="s">
        <v>171</v>
      </c>
      <c r="C29" s="164">
        <v>0.15</v>
      </c>
      <c r="D29" s="164" t="s">
        <v>78</v>
      </c>
      <c r="E29" s="145"/>
      <c r="F29" s="167">
        <f>C29*12*C8</f>
        <v>1702.9799999999998</v>
      </c>
    </row>
    <row r="30" spans="1:6" s="54" customFormat="1" ht="12.75">
      <c r="A30" s="80"/>
      <c r="B30" s="229" t="s">
        <v>137</v>
      </c>
      <c r="C30" s="166"/>
      <c r="D30" s="166"/>
      <c r="E30" s="144"/>
      <c r="F30" s="168"/>
    </row>
    <row r="31" spans="1:6" s="54" customFormat="1" ht="12.75">
      <c r="A31" s="74">
        <v>2.3</v>
      </c>
      <c r="B31" s="228" t="s">
        <v>138</v>
      </c>
      <c r="C31" s="164">
        <v>0.04</v>
      </c>
      <c r="D31" s="164" t="s">
        <v>78</v>
      </c>
      <c r="E31" s="145"/>
      <c r="F31" s="167">
        <f>C31*12*C8</f>
        <v>454.128</v>
      </c>
    </row>
    <row r="32" spans="1:6" s="54" customFormat="1" ht="12.75">
      <c r="A32" s="80"/>
      <c r="B32" s="229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125" t="s">
        <v>140</v>
      </c>
      <c r="C33" s="164">
        <v>0.4</v>
      </c>
      <c r="D33" s="164" t="s">
        <v>78</v>
      </c>
      <c r="E33" s="145"/>
      <c r="F33" s="167">
        <f>C33*12*C8</f>
        <v>4541.280000000001</v>
      </c>
    </row>
    <row r="34" spans="1:6" s="54" customFormat="1" ht="12.75">
      <c r="A34" s="77"/>
      <c r="B34" s="126" t="s">
        <v>141</v>
      </c>
      <c r="C34" s="165"/>
      <c r="D34" s="165"/>
      <c r="E34" s="143"/>
      <c r="F34" s="183"/>
    </row>
    <row r="35" spans="1:6" s="54" customFormat="1" ht="12.75">
      <c r="A35" s="80"/>
      <c r="B35" s="127" t="s">
        <v>142</v>
      </c>
      <c r="C35" s="166"/>
      <c r="D35" s="166"/>
      <c r="E35" s="144"/>
      <c r="F35" s="168"/>
    </row>
    <row r="36" spans="1:6" s="54" customFormat="1" ht="12.75">
      <c r="A36" s="74">
        <v>2.5</v>
      </c>
      <c r="B36" s="228" t="s">
        <v>143</v>
      </c>
      <c r="C36" s="242">
        <v>1.26</v>
      </c>
      <c r="D36" s="242" t="s">
        <v>78</v>
      </c>
      <c r="E36" s="242"/>
      <c r="F36" s="242">
        <f>C36*12*C8</f>
        <v>14305.032000000001</v>
      </c>
    </row>
    <row r="37" spans="1:6" s="54" customFormat="1" ht="12.75">
      <c r="A37" s="80"/>
      <c r="B37" s="229" t="s">
        <v>144</v>
      </c>
      <c r="C37" s="243"/>
      <c r="D37" s="243"/>
      <c r="E37" s="243"/>
      <c r="F37" s="243"/>
    </row>
    <row r="38" spans="1:6" s="54" customFormat="1" ht="12.75">
      <c r="A38" s="74">
        <v>2.6</v>
      </c>
      <c r="B38" s="126" t="s">
        <v>145</v>
      </c>
      <c r="C38" s="242">
        <v>0.21</v>
      </c>
      <c r="D38" s="242" t="s">
        <v>78</v>
      </c>
      <c r="E38" s="164"/>
      <c r="F38" s="242">
        <f>C38*12*C8</f>
        <v>2384.172</v>
      </c>
    </row>
    <row r="39" spans="1:6" s="54" customFormat="1" ht="12.75">
      <c r="A39" s="80"/>
      <c r="B39" s="127" t="s">
        <v>146</v>
      </c>
      <c r="C39" s="243"/>
      <c r="D39" s="243"/>
      <c r="E39" s="166"/>
      <c r="F39" s="243"/>
    </row>
    <row r="40" spans="1:6" s="54" customFormat="1" ht="12.75">
      <c r="A40" s="74">
        <v>2.7</v>
      </c>
      <c r="B40" s="125" t="s">
        <v>147</v>
      </c>
      <c r="C40" s="164">
        <v>0.41</v>
      </c>
      <c r="D40" s="164" t="s">
        <v>78</v>
      </c>
      <c r="E40" s="164"/>
      <c r="F40" s="167">
        <f>C40*12*C8</f>
        <v>4654.812</v>
      </c>
    </row>
    <row r="41" spans="1:6" s="54" customFormat="1" ht="12.75">
      <c r="A41" s="80"/>
      <c r="B41" s="127" t="s">
        <v>148</v>
      </c>
      <c r="C41" s="166"/>
      <c r="D41" s="166"/>
      <c r="E41" s="166"/>
      <c r="F41" s="168"/>
    </row>
    <row r="42" spans="1:6" s="54" customFormat="1" ht="25.5">
      <c r="A42" s="74">
        <v>2.8</v>
      </c>
      <c r="B42" s="85" t="s">
        <v>174</v>
      </c>
      <c r="C42" s="164">
        <v>0.18</v>
      </c>
      <c r="D42" s="146" t="s">
        <v>78</v>
      </c>
      <c r="E42" s="146"/>
      <c r="F42" s="174">
        <f>C42*12*C8</f>
        <v>2043.5760000000002</v>
      </c>
    </row>
    <row r="43" spans="1:6" s="54" customFormat="1" ht="12.75">
      <c r="A43" s="86">
        <v>2.9</v>
      </c>
      <c r="B43" s="128" t="s">
        <v>149</v>
      </c>
      <c r="C43" s="146">
        <v>0.22</v>
      </c>
      <c r="D43" s="166" t="s">
        <v>78</v>
      </c>
      <c r="E43" s="166"/>
      <c r="F43" s="168">
        <f>C43*12*C8</f>
        <v>2497.704</v>
      </c>
    </row>
    <row r="44" spans="1:6" s="54" customFormat="1" ht="12.75">
      <c r="A44" s="86">
        <v>2.1</v>
      </c>
      <c r="B44" s="128" t="s">
        <v>150</v>
      </c>
      <c r="C44" s="146">
        <v>0.15</v>
      </c>
      <c r="D44" s="146" t="s">
        <v>78</v>
      </c>
      <c r="E44" s="146"/>
      <c r="F44" s="179">
        <f>C44*12*C8</f>
        <v>1702.9799999999998</v>
      </c>
    </row>
    <row r="45" spans="1:6" s="54" customFormat="1" ht="12.75">
      <c r="A45" s="86">
        <v>2.11</v>
      </c>
      <c r="B45" s="128" t="s">
        <v>151</v>
      </c>
      <c r="C45" s="146">
        <v>0.21</v>
      </c>
      <c r="D45" s="146" t="s">
        <v>78</v>
      </c>
      <c r="E45" s="146"/>
      <c r="F45" s="179">
        <v>2428.7</v>
      </c>
    </row>
    <row r="46" spans="1:6" s="54" customFormat="1" ht="12.75">
      <c r="A46" s="86">
        <v>2.12</v>
      </c>
      <c r="B46" s="128" t="s">
        <v>152</v>
      </c>
      <c r="C46" s="146">
        <v>0.58</v>
      </c>
      <c r="D46" s="146" t="s">
        <v>78</v>
      </c>
      <c r="E46" s="146"/>
      <c r="F46" s="179">
        <f>C46*12*C8</f>
        <v>6584.855999999999</v>
      </c>
    </row>
    <row r="47" spans="1:6" s="54" customFormat="1" ht="12.75">
      <c r="A47" s="86">
        <v>2.13</v>
      </c>
      <c r="B47" s="128" t="s">
        <v>163</v>
      </c>
      <c r="C47" s="146">
        <v>0.13</v>
      </c>
      <c r="D47" s="146" t="s">
        <v>78</v>
      </c>
      <c r="E47" s="146"/>
      <c r="F47" s="179">
        <v>1428.16</v>
      </c>
    </row>
    <row r="48" spans="1:6" s="54" customFormat="1" ht="12.75">
      <c r="A48" s="88">
        <v>2.14</v>
      </c>
      <c r="B48" s="128" t="s">
        <v>153</v>
      </c>
      <c r="C48" s="146">
        <v>0.23</v>
      </c>
      <c r="D48" s="146" t="s">
        <v>78</v>
      </c>
      <c r="E48" s="146"/>
      <c r="F48" s="179">
        <v>2666.17</v>
      </c>
    </row>
    <row r="49" spans="1:6" s="54" customFormat="1" ht="12.75">
      <c r="A49" s="89">
        <v>2.15</v>
      </c>
      <c r="B49" s="127" t="s">
        <v>170</v>
      </c>
      <c r="C49" s="164">
        <v>0.12</v>
      </c>
      <c r="D49" s="146" t="s">
        <v>78</v>
      </c>
      <c r="E49" s="146"/>
      <c r="F49" s="179">
        <f>C49*12*C8</f>
        <v>1362.384</v>
      </c>
    </row>
    <row r="50" spans="1:6" s="54" customFormat="1" ht="12.75">
      <c r="A50" s="74">
        <v>2.16</v>
      </c>
      <c r="B50" s="127" t="s">
        <v>164</v>
      </c>
      <c r="C50" s="164">
        <v>0.06</v>
      </c>
      <c r="D50" s="164" t="s">
        <v>78</v>
      </c>
      <c r="E50" s="164"/>
      <c r="F50" s="167">
        <f>C50*12*C8</f>
        <v>681.192</v>
      </c>
    </row>
    <row r="51" spans="1:6" s="54" customFormat="1" ht="12.75">
      <c r="A51" s="86">
        <v>2.17</v>
      </c>
      <c r="B51" s="128" t="s">
        <v>154</v>
      </c>
      <c r="C51" s="146">
        <v>4.68</v>
      </c>
      <c r="D51" s="164" t="s">
        <v>78</v>
      </c>
      <c r="E51" s="164"/>
      <c r="F51" s="167">
        <v>53216.53</v>
      </c>
    </row>
    <row r="52" spans="1:6" s="54" customFormat="1" ht="12.75">
      <c r="A52" s="86">
        <v>2.18</v>
      </c>
      <c r="B52" s="128" t="s">
        <v>155</v>
      </c>
      <c r="C52" s="146">
        <v>1.39</v>
      </c>
      <c r="D52" s="146" t="s">
        <v>78</v>
      </c>
      <c r="E52" s="146"/>
      <c r="F52" s="179">
        <v>15837.05</v>
      </c>
    </row>
    <row r="53" spans="1:6" s="54" customFormat="1" ht="12.75">
      <c r="A53" s="86">
        <v>2.19</v>
      </c>
      <c r="B53" s="128" t="s">
        <v>156</v>
      </c>
      <c r="C53" s="146">
        <v>0.16</v>
      </c>
      <c r="D53" s="146" t="s">
        <v>78</v>
      </c>
      <c r="E53" s="146"/>
      <c r="F53" s="179">
        <v>1816.51</v>
      </c>
    </row>
    <row r="54" spans="1:6" s="54" customFormat="1" ht="12.75">
      <c r="A54" s="86">
        <v>2.2</v>
      </c>
      <c r="B54" s="128" t="s">
        <v>157</v>
      </c>
      <c r="C54" s="146">
        <v>0.13</v>
      </c>
      <c r="D54" s="146" t="s">
        <v>78</v>
      </c>
      <c r="E54" s="146"/>
      <c r="F54" s="179">
        <v>1467.69</v>
      </c>
    </row>
    <row r="55" spans="1:6" s="54" customFormat="1" ht="12.75">
      <c r="A55" s="90">
        <v>2.21</v>
      </c>
      <c r="B55" s="230" t="s">
        <v>213</v>
      </c>
      <c r="C55" s="236">
        <v>0.76</v>
      </c>
      <c r="D55" s="236" t="s">
        <v>78</v>
      </c>
      <c r="E55" s="242"/>
      <c r="F55" s="236">
        <v>8637.93</v>
      </c>
    </row>
    <row r="56" spans="1:6" s="54" customFormat="1" ht="12.75">
      <c r="A56" s="77"/>
      <c r="B56" s="231" t="s">
        <v>212</v>
      </c>
      <c r="C56" s="237"/>
      <c r="D56" s="237"/>
      <c r="E56" s="256"/>
      <c r="F56" s="237"/>
    </row>
    <row r="57" spans="1:6" s="54" customFormat="1" ht="12.75">
      <c r="A57" s="101"/>
      <c r="B57" s="232" t="s">
        <v>187</v>
      </c>
      <c r="C57" s="195">
        <f>SUM(C20:C56)</f>
        <v>14.97</v>
      </c>
      <c r="D57" s="191"/>
      <c r="E57" s="191"/>
      <c r="F57" s="191">
        <f>SUM(F20:F56)</f>
        <v>170150.118</v>
      </c>
    </row>
    <row r="58" spans="1:6" s="54" customFormat="1" ht="12.75">
      <c r="A58" s="91"/>
      <c r="B58" s="233" t="s">
        <v>210</v>
      </c>
      <c r="C58" s="165"/>
      <c r="D58" s="143"/>
      <c r="E58" s="143"/>
      <c r="F58" s="183"/>
    </row>
    <row r="59" spans="1:6" s="54" customFormat="1" ht="12.75">
      <c r="A59" s="92"/>
      <c r="B59" s="234" t="s">
        <v>183</v>
      </c>
      <c r="C59" s="166"/>
      <c r="D59" s="144"/>
      <c r="E59" s="144"/>
      <c r="F59" s="168"/>
    </row>
    <row r="60" spans="1:6" s="54" customFormat="1" ht="12.75">
      <c r="A60" s="81"/>
      <c r="B60" s="235" t="s">
        <v>202</v>
      </c>
      <c r="C60" s="166"/>
      <c r="D60" s="166"/>
      <c r="E60" s="166"/>
      <c r="F60" s="187">
        <f>F57+C11-E11</f>
        <v>76423.92799999999</v>
      </c>
    </row>
  </sheetData>
  <sheetProtection/>
  <mergeCells count="11">
    <mergeCell ref="D36:D37"/>
    <mergeCell ref="E36:E37"/>
    <mergeCell ref="E55:E56"/>
    <mergeCell ref="F55:F56"/>
    <mergeCell ref="D38:D39"/>
    <mergeCell ref="F38:F39"/>
    <mergeCell ref="C36:C37"/>
    <mergeCell ref="C38:C39"/>
    <mergeCell ref="C55:C56"/>
    <mergeCell ref="D55:D56"/>
    <mergeCell ref="F36:F37"/>
  </mergeCells>
  <printOptions/>
  <pageMargins left="0" right="0" top="0" bottom="0" header="0.5118110236220472" footer="0.5118110236220472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8"/>
  <sheetViews>
    <sheetView zoomScalePageLayoutView="0" workbookViewId="0" topLeftCell="A39">
      <selection activeCell="B31" sqref="B31"/>
    </sheetView>
  </sheetViews>
  <sheetFormatPr defaultColWidth="9.140625" defaultRowHeight="12.75"/>
  <cols>
    <col min="1" max="1" width="5.8515625" style="0" customWidth="1"/>
    <col min="2" max="2" width="68.421875" style="0" customWidth="1"/>
    <col min="3" max="3" width="13.7109375" style="136" customWidth="1"/>
    <col min="4" max="4" width="16.28125" style="136" customWidth="1"/>
    <col min="5" max="5" width="11.0039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1:6" ht="12.75">
      <c r="A5" s="1"/>
      <c r="B5" s="2" t="s">
        <v>184</v>
      </c>
      <c r="C5" s="176"/>
      <c r="D5" s="176"/>
      <c r="E5" s="156"/>
      <c r="F5" s="137"/>
    </row>
    <row r="6" spans="1:6" s="54" customFormat="1" ht="12.75">
      <c r="A6" s="51"/>
      <c r="B6" s="52" t="s">
        <v>101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935.5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101621.02</v>
      </c>
      <c r="D10" s="173">
        <v>154370.65</v>
      </c>
      <c r="E10" s="173">
        <v>142145.81</v>
      </c>
      <c r="F10" s="140">
        <f>C10+D10-E10</f>
        <v>113845.85999999999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113845.85999999999</v>
      </c>
    </row>
    <row r="13" spans="1:6" s="54" customFormat="1" ht="12.75">
      <c r="A13" s="57"/>
      <c r="B13" s="60" t="s">
        <v>160</v>
      </c>
      <c r="C13" s="138">
        <f>E10/(C10+D10)</f>
        <v>0.5552751384449346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63"/>
    </row>
    <row r="19" spans="1:6" s="90" customFormat="1" ht="12.75">
      <c r="A19" s="104"/>
      <c r="B19" s="60" t="s">
        <v>222</v>
      </c>
      <c r="C19" s="139">
        <v>0.09</v>
      </c>
      <c r="D19" s="139" t="s">
        <v>78</v>
      </c>
      <c r="E19" s="139"/>
      <c r="F19" s="139">
        <v>1035.72</v>
      </c>
    </row>
    <row r="20" spans="1:6" s="90" customFormat="1" ht="12.75">
      <c r="A20" s="104"/>
      <c r="B20" s="60" t="s">
        <v>204</v>
      </c>
      <c r="C20" s="139">
        <v>0.59</v>
      </c>
      <c r="D20" s="139" t="s">
        <v>78</v>
      </c>
      <c r="E20" s="139"/>
      <c r="F20" s="139">
        <v>6600</v>
      </c>
    </row>
    <row r="21" spans="1:6" s="90" customFormat="1" ht="12.75">
      <c r="A21" s="104"/>
      <c r="B21" s="109" t="s">
        <v>201</v>
      </c>
      <c r="C21" s="141">
        <v>0.13</v>
      </c>
      <c r="D21" s="141" t="s">
        <v>78</v>
      </c>
      <c r="E21" s="141"/>
      <c r="F21" s="162">
        <v>1430</v>
      </c>
    </row>
    <row r="22" spans="1:6" s="90" customFormat="1" ht="12.75">
      <c r="A22" s="58"/>
      <c r="B22" s="60" t="s">
        <v>215</v>
      </c>
      <c r="C22" s="139">
        <v>0.66</v>
      </c>
      <c r="D22" s="142" t="s">
        <v>78</v>
      </c>
      <c r="E22" s="139"/>
      <c r="F22" s="139">
        <f>C22*12*C7</f>
        <v>7409.16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21552.29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C27*12*C7</f>
        <v>1683.8999999999999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C29*12*C7</f>
        <v>449.03999999999996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C31*12*C7</f>
        <v>4490.400000000001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C34*12*C7</f>
        <v>14144.76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C36*12*C7</f>
        <v>2357.46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C38*12*C7</f>
        <v>4602.66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C40*12*C7</f>
        <v>2020.68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C41*12*C7</f>
        <v>2469.7200000000003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C42*12*C7</f>
        <v>1683.8999999999999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2401.49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C44*12*C7</f>
        <v>6511.079999999999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1412.16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2636.3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C47*12*C7</f>
        <v>1347.12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C48*12*C7</f>
        <v>673.56</v>
      </c>
    </row>
    <row r="49" spans="1:6" s="54" customFormat="1" ht="12.75">
      <c r="A49" s="86">
        <v>2.17</v>
      </c>
      <c r="B49" s="87" t="s">
        <v>154</v>
      </c>
      <c r="C49" s="146">
        <v>4.68</v>
      </c>
      <c r="D49" s="164" t="s">
        <v>78</v>
      </c>
      <c r="E49" s="164"/>
      <c r="F49" s="167">
        <v>52620.3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15659.62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1796.16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1451.25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8541.15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184" t="s">
        <v>187</v>
      </c>
      <c r="C55" s="195">
        <f>SUM(C19:C54)</f>
        <v>14.86</v>
      </c>
      <c r="D55" s="195"/>
      <c r="E55" s="191"/>
      <c r="F55" s="191">
        <f>SUM(F19:F54)</f>
        <v>166979.88</v>
      </c>
    </row>
    <row r="56" spans="1:6" s="54" customFormat="1" ht="12.75">
      <c r="A56" s="91"/>
      <c r="B56" s="185" t="s">
        <v>210</v>
      </c>
      <c r="C56" s="165"/>
      <c r="D56" s="165"/>
      <c r="E56" s="143"/>
      <c r="F56" s="183"/>
    </row>
    <row r="57" spans="1:6" s="54" customFormat="1" ht="12.75">
      <c r="A57" s="92"/>
      <c r="B57" s="186" t="s">
        <v>183</v>
      </c>
      <c r="C57" s="166"/>
      <c r="D57" s="166"/>
      <c r="E57" s="144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F55+C10-E10</f>
        <v>126455.09000000003</v>
      </c>
    </row>
  </sheetData>
  <sheetProtection/>
  <mergeCells count="11">
    <mergeCell ref="C36:C37"/>
    <mergeCell ref="C53:C54"/>
    <mergeCell ref="D53:D54"/>
    <mergeCell ref="E53:E54"/>
    <mergeCell ref="F53:F54"/>
    <mergeCell ref="D34:D35"/>
    <mergeCell ref="E34:E35"/>
    <mergeCell ref="F34:F35"/>
    <mergeCell ref="D36:D37"/>
    <mergeCell ref="F36:F37"/>
    <mergeCell ref="C34:C35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8"/>
  <sheetViews>
    <sheetView workbookViewId="0" topLeftCell="A42">
      <selection activeCell="F15" sqref="F1:F16384"/>
    </sheetView>
  </sheetViews>
  <sheetFormatPr defaultColWidth="9.140625" defaultRowHeight="12.75"/>
  <cols>
    <col min="1" max="1" width="5.28125" style="0" bestFit="1" customWidth="1"/>
    <col min="2" max="2" width="71.28125" style="0" customWidth="1"/>
    <col min="3" max="3" width="13.8515625" style="136" customWidth="1"/>
    <col min="4" max="4" width="16.00390625" style="136" customWidth="1"/>
    <col min="5" max="5" width="11.7109375" style="136" customWidth="1"/>
    <col min="6" max="6" width="14.57421875" style="159" bestFit="1" customWidth="1"/>
    <col min="7" max="8" width="10.140625" style="0" bestFit="1" customWidth="1"/>
  </cols>
  <sheetData>
    <row r="1" spans="3:6" s="54" customFormat="1" ht="12.75">
      <c r="C1" s="159"/>
      <c r="D1" s="159" t="s">
        <v>158</v>
      </c>
      <c r="E1" s="159"/>
      <c r="F1" s="159"/>
    </row>
    <row r="2" spans="3:6" s="54" customFormat="1" ht="12.75">
      <c r="C2" s="159"/>
      <c r="D2" s="159" t="s">
        <v>159</v>
      </c>
      <c r="E2" s="159"/>
      <c r="F2" s="159"/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85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1537.9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197299.75</v>
      </c>
      <c r="D10" s="161">
        <v>225501.82</v>
      </c>
      <c r="E10" s="161">
        <v>221549.19</v>
      </c>
      <c r="F10" s="140">
        <f>C10+D10-E10</f>
        <v>201252.38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201252.38</v>
      </c>
    </row>
    <row r="13" spans="1:6" s="54" customFormat="1" ht="12.75">
      <c r="A13" s="57"/>
      <c r="B13" s="60" t="s">
        <v>160</v>
      </c>
      <c r="C13" s="138">
        <f>E10/(C10+D10)</f>
        <v>0.5240027609169001</v>
      </c>
      <c r="D13" s="138"/>
      <c r="E13" s="138"/>
      <c r="F13" s="138"/>
    </row>
    <row r="14" spans="1:6" s="54" customFormat="1" ht="14.25" customHeight="1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41"/>
      <c r="F17" s="162" t="s">
        <v>130</v>
      </c>
    </row>
    <row r="18" spans="1:8" s="54" customFormat="1" ht="12.75">
      <c r="A18" s="69"/>
      <c r="B18" s="70"/>
      <c r="C18" s="142" t="s">
        <v>131</v>
      </c>
      <c r="D18" s="142" t="s">
        <v>132</v>
      </c>
      <c r="E18" s="142"/>
      <c r="F18" s="163"/>
      <c r="H18" s="63"/>
    </row>
    <row r="19" spans="1:8" s="90" customFormat="1" ht="12" customHeight="1">
      <c r="A19" s="60"/>
      <c r="B19" s="60" t="s">
        <v>194</v>
      </c>
      <c r="C19" s="139">
        <v>0.31</v>
      </c>
      <c r="D19" s="159" t="s">
        <v>78</v>
      </c>
      <c r="E19" s="139"/>
      <c r="F19" s="139">
        <v>5726.2</v>
      </c>
      <c r="H19" s="63"/>
    </row>
    <row r="20" spans="1:8" s="90" customFormat="1" ht="12" customHeight="1">
      <c r="A20" s="60"/>
      <c r="B20" s="109" t="s">
        <v>204</v>
      </c>
      <c r="C20" s="139">
        <v>0.54</v>
      </c>
      <c r="D20" s="139" t="s">
        <v>78</v>
      </c>
      <c r="E20" s="139"/>
      <c r="F20" s="139">
        <v>9900</v>
      </c>
      <c r="H20" s="63"/>
    </row>
    <row r="21" spans="1:8" s="90" customFormat="1" ht="12" customHeight="1">
      <c r="A21" s="109"/>
      <c r="B21" s="60" t="s">
        <v>201</v>
      </c>
      <c r="C21" s="141">
        <v>0.12</v>
      </c>
      <c r="D21" s="139" t="s">
        <v>78</v>
      </c>
      <c r="E21" s="141"/>
      <c r="F21" s="162">
        <v>2145</v>
      </c>
      <c r="H21" s="63"/>
    </row>
    <row r="22" spans="1:8" s="90" customFormat="1" ht="12" customHeight="1">
      <c r="A22" s="58"/>
      <c r="B22" s="60" t="s">
        <v>215</v>
      </c>
      <c r="C22" s="139">
        <v>0.66</v>
      </c>
      <c r="D22" s="139" t="s">
        <v>78</v>
      </c>
      <c r="E22" s="139"/>
      <c r="F22" s="139">
        <f>C22*12*C7</f>
        <v>12180.168000000001</v>
      </c>
      <c r="H22" s="63"/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35430.53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C27*12*C7</f>
        <v>2768.22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 t="s">
        <v>172</v>
      </c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C29*12*C7</f>
        <v>738.192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C31*12*C7</f>
        <v>7381.920000000002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75" t="s">
        <v>143</v>
      </c>
      <c r="C34" s="242">
        <v>1.26</v>
      </c>
      <c r="D34" s="248" t="s">
        <v>78</v>
      </c>
      <c r="E34" s="242"/>
      <c r="F34" s="242">
        <f>C34*12*C7</f>
        <v>23253.048000000003</v>
      </c>
    </row>
    <row r="35" spans="1:6" s="54" customFormat="1" ht="12.75">
      <c r="A35" s="80"/>
      <c r="B35" s="81" t="s">
        <v>144</v>
      </c>
      <c r="C35" s="243"/>
      <c r="D35" s="249"/>
      <c r="E35" s="243"/>
      <c r="F35" s="243"/>
    </row>
    <row r="36" spans="1:6" s="54" customFormat="1" ht="12.75">
      <c r="A36" s="74">
        <v>2.6</v>
      </c>
      <c r="B36" s="78" t="s">
        <v>145</v>
      </c>
      <c r="C36" s="116">
        <v>0.21</v>
      </c>
      <c r="D36" s="164" t="s">
        <v>78</v>
      </c>
      <c r="E36" s="164"/>
      <c r="F36" s="242">
        <f>C36*12*C7</f>
        <v>3875.5080000000003</v>
      </c>
    </row>
    <row r="37" spans="1:6" s="54" customFormat="1" ht="12.75">
      <c r="A37" s="80"/>
      <c r="B37" s="81" t="s">
        <v>146</v>
      </c>
      <c r="C37" s="166"/>
      <c r="D37" s="166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C38*12*C7</f>
        <v>7566.468000000001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64" t="s">
        <v>78</v>
      </c>
      <c r="E40" s="164"/>
      <c r="F40" s="167">
        <f>C40*12*C7</f>
        <v>3321.8640000000005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46" t="s">
        <v>78</v>
      </c>
      <c r="E41" s="146"/>
      <c r="F41" s="179">
        <f>C41*12*C7</f>
        <v>4060.0560000000005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C42*12*C7</f>
        <v>2768.22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3947.89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C44*12*C7</f>
        <v>10703.784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2321.5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4333.9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64"/>
      <c r="F47" s="167">
        <f>C47*12*C7</f>
        <v>2214.576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C48*12*C7</f>
        <v>1107.288</v>
      </c>
    </row>
    <row r="49" spans="1:6" s="54" customFormat="1" ht="12.75">
      <c r="A49" s="86">
        <v>2.17</v>
      </c>
      <c r="B49" s="87" t="s">
        <v>154</v>
      </c>
      <c r="C49" s="146">
        <v>4.68</v>
      </c>
      <c r="D49" s="146" t="s">
        <v>78</v>
      </c>
      <c r="E49" s="146"/>
      <c r="F49" s="179">
        <v>86504.29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25743.37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2952.77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2385.75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36"/>
      <c r="F53" s="236">
        <v>14041.09</v>
      </c>
    </row>
    <row r="54" spans="1:6" s="54" customFormat="1" ht="12.75">
      <c r="A54" s="77"/>
      <c r="B54" s="205" t="s">
        <v>212</v>
      </c>
      <c r="C54" s="237"/>
      <c r="D54" s="237"/>
      <c r="E54" s="237"/>
      <c r="F54" s="237"/>
    </row>
    <row r="55" spans="1:6" s="54" customFormat="1" ht="12.75">
      <c r="A55" s="200"/>
      <c r="B55" s="94" t="s">
        <v>187</v>
      </c>
      <c r="C55" s="195">
        <f>SUM(C19:C54)</f>
        <v>15.02</v>
      </c>
      <c r="D55" s="195"/>
      <c r="E55" s="195"/>
      <c r="F55" s="191">
        <f>SUM(F19:F54)</f>
        <v>277371.602</v>
      </c>
    </row>
    <row r="56" spans="1:6" s="54" customFormat="1" ht="12.75">
      <c r="A56" s="78"/>
      <c r="B56" s="95" t="s">
        <v>211</v>
      </c>
      <c r="C56" s="165"/>
      <c r="D56" s="165"/>
      <c r="E56" s="165"/>
      <c r="F56" s="183"/>
    </row>
    <row r="57" spans="1:6" s="54" customFormat="1" ht="12.75">
      <c r="A57" s="81"/>
      <c r="B57" s="96" t="s">
        <v>183</v>
      </c>
      <c r="C57" s="166"/>
      <c r="D57" s="166"/>
      <c r="E57" s="166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F55+C10-E10</f>
        <v>253122.162</v>
      </c>
    </row>
  </sheetData>
  <sheetProtection/>
  <mergeCells count="9">
    <mergeCell ref="F36:F37"/>
    <mergeCell ref="C53:C54"/>
    <mergeCell ref="D53:D54"/>
    <mergeCell ref="E53:E54"/>
    <mergeCell ref="F53:F54"/>
    <mergeCell ref="C34:C35"/>
    <mergeCell ref="D34:D35"/>
    <mergeCell ref="E34:E35"/>
    <mergeCell ref="F34:F35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03.140625" style="0" bestFit="1" customWidth="1"/>
    <col min="4" max="4" width="11.28125" style="0" bestFit="1" customWidth="1"/>
    <col min="6" max="6" width="14.57421875" style="0" bestFit="1" customWidth="1"/>
  </cols>
  <sheetData>
    <row r="1" spans="1:6" ht="12.75">
      <c r="A1" s="1"/>
      <c r="B1" s="2" t="s">
        <v>82</v>
      </c>
      <c r="C1" s="2"/>
      <c r="D1" s="2"/>
      <c r="E1" s="3"/>
      <c r="F1" s="1"/>
    </row>
    <row r="2" spans="1:6" ht="12.75">
      <c r="A2" s="1"/>
      <c r="B2" s="2" t="s">
        <v>102</v>
      </c>
      <c r="C2" s="2"/>
      <c r="D2" s="2"/>
      <c r="E2" s="3"/>
      <c r="F2" s="1"/>
    </row>
    <row r="3" spans="1:6" ht="12.75">
      <c r="A3" s="1"/>
      <c r="B3" s="1" t="s">
        <v>67</v>
      </c>
      <c r="C3" s="4">
        <v>923.9</v>
      </c>
      <c r="D3" s="1"/>
      <c r="E3" s="1"/>
      <c r="F3" s="1"/>
    </row>
    <row r="4" spans="1:6" ht="12.75">
      <c r="A4" s="5" t="s">
        <v>49</v>
      </c>
      <c r="B4" s="5" t="s">
        <v>50</v>
      </c>
      <c r="C4" s="5"/>
      <c r="D4" s="5" t="s">
        <v>51</v>
      </c>
      <c r="E4" s="5" t="s">
        <v>52</v>
      </c>
      <c r="F4" s="5" t="s">
        <v>60</v>
      </c>
    </row>
    <row r="5" spans="1:6" ht="12.75">
      <c r="A5" s="5"/>
      <c r="B5" s="5" t="s">
        <v>55</v>
      </c>
      <c r="C5" s="5"/>
      <c r="D5" s="5"/>
      <c r="E5" s="5"/>
      <c r="F5" s="6"/>
    </row>
    <row r="6" spans="1:6" ht="12.75">
      <c r="A6" s="7">
        <v>1</v>
      </c>
      <c r="B6" s="7" t="s">
        <v>53</v>
      </c>
      <c r="C6" s="7"/>
      <c r="D6" s="49"/>
      <c r="E6" s="50"/>
      <c r="F6" s="49"/>
    </row>
    <row r="7" spans="1:6" ht="12.75">
      <c r="A7" s="6">
        <v>2</v>
      </c>
      <c r="B7" s="6" t="s">
        <v>54</v>
      </c>
      <c r="C7" s="46"/>
      <c r="D7" s="47"/>
      <c r="E7" s="45"/>
      <c r="F7" s="45"/>
    </row>
    <row r="8" spans="1:6" ht="12.75">
      <c r="A8" s="6">
        <v>3</v>
      </c>
      <c r="B8" s="6" t="s">
        <v>80</v>
      </c>
      <c r="C8" s="46"/>
      <c r="D8" s="45"/>
      <c r="E8" s="45"/>
      <c r="F8" s="45"/>
    </row>
    <row r="9" spans="1:6" ht="12.75">
      <c r="A9" s="6"/>
      <c r="B9" s="5" t="s">
        <v>56</v>
      </c>
      <c r="C9" s="46"/>
      <c r="D9" s="48"/>
      <c r="E9" s="48"/>
      <c r="F9" s="48"/>
    </row>
    <row r="10" spans="1:6" ht="12.75">
      <c r="A10" s="6">
        <v>3</v>
      </c>
      <c r="B10" s="8" t="s">
        <v>57</v>
      </c>
      <c r="C10" s="46"/>
      <c r="D10" s="45"/>
      <c r="E10" s="45"/>
      <c r="F10" s="45"/>
    </row>
    <row r="11" spans="1:6" ht="12.75">
      <c r="A11" s="6">
        <v>4</v>
      </c>
      <c r="B11" s="8" t="s">
        <v>58</v>
      </c>
      <c r="C11" s="46"/>
      <c r="D11" s="45"/>
      <c r="E11" s="45"/>
      <c r="F11" s="45"/>
    </row>
    <row r="12" spans="1:6" ht="12.75">
      <c r="A12" s="6">
        <v>5</v>
      </c>
      <c r="B12" s="8" t="s">
        <v>59</v>
      </c>
      <c r="C12" s="46"/>
      <c r="D12" s="45"/>
      <c r="E12" s="45"/>
      <c r="F12" s="45"/>
    </row>
    <row r="13" spans="1:6" ht="12.75">
      <c r="A13" s="6"/>
      <c r="B13" s="9" t="s">
        <v>83</v>
      </c>
      <c r="C13" s="10"/>
      <c r="D13" s="10"/>
      <c r="E13" s="10"/>
      <c r="F13" s="11">
        <f>SUM(F6:F12)</f>
        <v>0</v>
      </c>
    </row>
    <row r="14" spans="1:6" ht="12.75">
      <c r="A14" s="1"/>
      <c r="B14" s="12"/>
      <c r="C14" s="4"/>
      <c r="D14" s="4"/>
      <c r="E14" s="4"/>
      <c r="F14" s="29"/>
    </row>
    <row r="15" spans="1:6" ht="12.75">
      <c r="A15" s="4"/>
      <c r="B15" s="12" t="s">
        <v>79</v>
      </c>
      <c r="C15" s="1"/>
      <c r="D15" s="2" t="s">
        <v>81</v>
      </c>
      <c r="E15" s="1"/>
      <c r="F15" s="1"/>
    </row>
    <row r="16" spans="1:6" ht="13.5" thickBot="1">
      <c r="A16" s="4"/>
      <c r="B16" s="12"/>
      <c r="C16" s="1"/>
      <c r="D16" s="2"/>
      <c r="E16" s="1"/>
      <c r="F16" s="1"/>
    </row>
    <row r="17" spans="1:6" ht="13.5" thickBot="1">
      <c r="A17" s="13" t="s">
        <v>0</v>
      </c>
      <c r="B17" s="13" t="s">
        <v>1</v>
      </c>
      <c r="C17" s="14"/>
      <c r="D17" s="37">
        <v>3.23</v>
      </c>
      <c r="E17" s="38" t="s">
        <v>78</v>
      </c>
      <c r="F17" s="39">
        <f>D17*12*C3</f>
        <v>35810.363999999994</v>
      </c>
    </row>
    <row r="18" spans="1:6" ht="13.5" thickBot="1">
      <c r="A18" s="15" t="s">
        <v>2</v>
      </c>
      <c r="B18" s="265" t="s">
        <v>3</v>
      </c>
      <c r="C18" s="266"/>
      <c r="D18" s="30"/>
      <c r="E18" s="16"/>
      <c r="F18" s="16"/>
    </row>
    <row r="19" spans="1:6" ht="13.5" thickBot="1">
      <c r="A19" s="15" t="s">
        <v>4</v>
      </c>
      <c r="B19" s="267" t="s">
        <v>5</v>
      </c>
      <c r="C19" s="268"/>
      <c r="D19" s="31"/>
      <c r="E19" s="6"/>
      <c r="F19" s="6"/>
    </row>
    <row r="20" spans="1:6" ht="13.5" thickBot="1">
      <c r="A20" s="15" t="s">
        <v>6</v>
      </c>
      <c r="B20" s="267" t="s">
        <v>7</v>
      </c>
      <c r="C20" s="268"/>
      <c r="D20" s="31"/>
      <c r="E20" s="6"/>
      <c r="F20" s="6"/>
    </row>
    <row r="21" spans="1:6" ht="13.5" thickBot="1">
      <c r="A21" s="15" t="s">
        <v>8</v>
      </c>
      <c r="B21" s="267" t="s">
        <v>9</v>
      </c>
      <c r="C21" s="268"/>
      <c r="D21" s="31"/>
      <c r="E21" s="6"/>
      <c r="F21" s="6"/>
    </row>
    <row r="22" spans="1:6" ht="13.5" thickBot="1">
      <c r="A22" s="15" t="s">
        <v>10</v>
      </c>
      <c r="B22" s="267" t="s">
        <v>11</v>
      </c>
      <c r="C22" s="268"/>
      <c r="D22" s="31"/>
      <c r="E22" s="6"/>
      <c r="F22" s="6"/>
    </row>
    <row r="23" spans="1:6" ht="13.5" thickBot="1">
      <c r="A23" s="15" t="s">
        <v>12</v>
      </c>
      <c r="B23" s="267" t="s">
        <v>61</v>
      </c>
      <c r="C23" s="268"/>
      <c r="D23" s="31"/>
      <c r="E23" s="6"/>
      <c r="F23" s="6"/>
    </row>
    <row r="24" spans="1:6" ht="13.5" thickBot="1">
      <c r="A24" s="15" t="s">
        <v>13</v>
      </c>
      <c r="B24" s="267" t="s">
        <v>14</v>
      </c>
      <c r="C24" s="268"/>
      <c r="D24" s="31"/>
      <c r="E24" s="6"/>
      <c r="F24" s="6"/>
    </row>
    <row r="25" spans="1:6" ht="13.5" thickBot="1">
      <c r="A25" s="17" t="s">
        <v>15</v>
      </c>
      <c r="B25" s="269" t="s">
        <v>16</v>
      </c>
      <c r="C25" s="270"/>
      <c r="D25" s="32"/>
      <c r="E25" s="18"/>
      <c r="F25" s="18"/>
    </row>
    <row r="26" spans="1:6" ht="13.5" thickBot="1">
      <c r="A26" s="13" t="s">
        <v>17</v>
      </c>
      <c r="B26" s="13" t="s">
        <v>18</v>
      </c>
      <c r="C26" s="14"/>
      <c r="D26" s="37">
        <v>2.71</v>
      </c>
      <c r="E26" s="38" t="s">
        <v>78</v>
      </c>
      <c r="F26" s="39">
        <f>D26*C3*12</f>
        <v>30045.227999999996</v>
      </c>
    </row>
    <row r="27" spans="1:6" ht="13.5" thickBot="1">
      <c r="A27" s="15" t="s">
        <v>19</v>
      </c>
      <c r="B27" s="265" t="s">
        <v>20</v>
      </c>
      <c r="C27" s="266"/>
      <c r="D27" s="30"/>
      <c r="E27" s="16"/>
      <c r="F27" s="16"/>
    </row>
    <row r="28" spans="1:6" ht="13.5" thickBot="1">
      <c r="A28" s="15" t="s">
        <v>21</v>
      </c>
      <c r="B28" s="267" t="s">
        <v>22</v>
      </c>
      <c r="C28" s="268"/>
      <c r="D28" s="31"/>
      <c r="E28" s="6"/>
      <c r="F28" s="6"/>
    </row>
    <row r="29" spans="1:6" ht="13.5" thickBot="1">
      <c r="A29" s="15" t="s">
        <v>23</v>
      </c>
      <c r="B29" s="267" t="s">
        <v>24</v>
      </c>
      <c r="C29" s="268"/>
      <c r="D29" s="31"/>
      <c r="E29" s="6"/>
      <c r="F29" s="6"/>
    </row>
    <row r="30" spans="1:6" ht="13.5" thickBot="1">
      <c r="A30" s="15" t="s">
        <v>25</v>
      </c>
      <c r="B30" s="267" t="s">
        <v>26</v>
      </c>
      <c r="C30" s="268"/>
      <c r="D30" s="31"/>
      <c r="E30" s="6"/>
      <c r="F30" s="6"/>
    </row>
    <row r="31" spans="1:6" ht="13.5" thickBot="1">
      <c r="A31" s="17" t="s">
        <v>27</v>
      </c>
      <c r="B31" s="269" t="s">
        <v>28</v>
      </c>
      <c r="C31" s="270"/>
      <c r="D31" s="32"/>
      <c r="E31" s="18"/>
      <c r="F31" s="18"/>
    </row>
    <row r="32" spans="1:6" ht="13.5" thickBot="1">
      <c r="A32" s="13" t="s">
        <v>29</v>
      </c>
      <c r="B32" s="13" t="s">
        <v>30</v>
      </c>
      <c r="C32" s="14"/>
      <c r="D32" s="37">
        <v>1.2</v>
      </c>
      <c r="E32" s="38" t="s">
        <v>78</v>
      </c>
      <c r="F32" s="39">
        <f>D32*12*C3</f>
        <v>13304.159999999998</v>
      </c>
    </row>
    <row r="33" spans="1:6" ht="13.5" thickBot="1">
      <c r="A33" s="15" t="s">
        <v>31</v>
      </c>
      <c r="B33" s="271" t="s">
        <v>32</v>
      </c>
      <c r="C33" s="272"/>
      <c r="D33" s="30"/>
      <c r="E33" s="16"/>
      <c r="F33" s="16"/>
    </row>
    <row r="34" spans="1:6" ht="13.5" thickBot="1">
      <c r="A34" s="19" t="s">
        <v>62</v>
      </c>
      <c r="B34" s="259" t="s">
        <v>33</v>
      </c>
      <c r="C34" s="260"/>
      <c r="D34" s="31"/>
      <c r="E34" s="6"/>
      <c r="F34" s="6"/>
    </row>
    <row r="35" spans="1:6" ht="13.5" thickBot="1">
      <c r="A35" s="19" t="s">
        <v>63</v>
      </c>
      <c r="B35" s="259" t="s">
        <v>34</v>
      </c>
      <c r="C35" s="260"/>
      <c r="D35" s="31"/>
      <c r="E35" s="6"/>
      <c r="F35" s="6"/>
    </row>
    <row r="36" spans="1:6" ht="13.5" thickBot="1">
      <c r="A36" s="19" t="s">
        <v>64</v>
      </c>
      <c r="B36" s="259" t="s">
        <v>35</v>
      </c>
      <c r="C36" s="260"/>
      <c r="D36" s="31"/>
      <c r="E36" s="6"/>
      <c r="F36" s="6"/>
    </row>
    <row r="37" spans="1:6" ht="13.5" thickBot="1">
      <c r="A37" s="19" t="s">
        <v>65</v>
      </c>
      <c r="B37" s="259" t="s">
        <v>36</v>
      </c>
      <c r="C37" s="260"/>
      <c r="D37" s="31"/>
      <c r="E37" s="6"/>
      <c r="F37" s="6"/>
    </row>
    <row r="38" spans="1:6" ht="13.5" thickBot="1">
      <c r="A38" s="19" t="s">
        <v>66</v>
      </c>
      <c r="B38" s="259" t="s">
        <v>38</v>
      </c>
      <c r="C38" s="260"/>
      <c r="D38" s="31"/>
      <c r="E38" s="6"/>
      <c r="F38" s="6"/>
    </row>
    <row r="39" spans="1:6" ht="13.5" thickBot="1">
      <c r="A39" s="20" t="s">
        <v>37</v>
      </c>
      <c r="B39" s="261" t="s">
        <v>39</v>
      </c>
      <c r="C39" s="262"/>
      <c r="D39" s="32"/>
      <c r="E39" s="18"/>
      <c r="F39" s="18"/>
    </row>
    <row r="40" spans="1:6" ht="13.5" thickBot="1">
      <c r="A40" s="21" t="s">
        <v>40</v>
      </c>
      <c r="B40" s="13" t="s">
        <v>41</v>
      </c>
      <c r="C40" s="14"/>
      <c r="D40" s="37">
        <v>4.15</v>
      </c>
      <c r="E40" s="38" t="s">
        <v>78</v>
      </c>
      <c r="F40" s="39">
        <f>D40*12*C3</f>
        <v>46010.22</v>
      </c>
    </row>
    <row r="41" spans="1:6" ht="13.5" thickBot="1">
      <c r="A41" s="20" t="s">
        <v>42</v>
      </c>
      <c r="B41" s="263" t="s">
        <v>43</v>
      </c>
      <c r="C41" s="264"/>
      <c r="D41" s="33"/>
      <c r="E41" s="23"/>
      <c r="F41" s="23"/>
    </row>
    <row r="42" spans="1:6" ht="13.5" thickBot="1">
      <c r="A42" s="21" t="s">
        <v>44</v>
      </c>
      <c r="B42" s="13" t="s">
        <v>45</v>
      </c>
      <c r="C42" s="14"/>
      <c r="D42" s="34">
        <v>1.38</v>
      </c>
      <c r="E42" s="38" t="s">
        <v>78</v>
      </c>
      <c r="F42" s="39">
        <f>D42*12*C3</f>
        <v>15299.783999999998</v>
      </c>
    </row>
    <row r="43" spans="1:6" ht="13.5" thickBot="1">
      <c r="A43" s="20" t="s">
        <v>46</v>
      </c>
      <c r="B43" s="263" t="s">
        <v>47</v>
      </c>
      <c r="C43" s="264"/>
      <c r="D43" s="33"/>
      <c r="E43" s="23"/>
      <c r="F43" s="40"/>
    </row>
    <row r="44" spans="1:6" ht="13.5" thickBot="1">
      <c r="A44" s="24" t="s">
        <v>48</v>
      </c>
      <c r="B44" s="257" t="s">
        <v>74</v>
      </c>
      <c r="C44" s="258"/>
      <c r="D44" s="34">
        <v>0.3</v>
      </c>
      <c r="E44" s="38" t="s">
        <v>78</v>
      </c>
      <c r="F44" s="39">
        <f>D44*12*C3</f>
        <v>3326.0399999999995</v>
      </c>
    </row>
    <row r="45" spans="1:6" ht="13.5" thickBot="1">
      <c r="A45" s="21" t="s">
        <v>77</v>
      </c>
      <c r="B45" s="25" t="s">
        <v>75</v>
      </c>
      <c r="C45" s="25"/>
      <c r="D45" s="34">
        <v>1.57</v>
      </c>
      <c r="E45" s="38" t="s">
        <v>78</v>
      </c>
      <c r="F45" s="39">
        <f>D45*12*C3</f>
        <v>17406.275999999998</v>
      </c>
    </row>
    <row r="46" spans="1:6" ht="13.5" thickBot="1">
      <c r="A46" s="26"/>
      <c r="B46" s="22" t="s">
        <v>76</v>
      </c>
      <c r="C46" s="27"/>
      <c r="D46" s="35"/>
      <c r="E46" s="28"/>
      <c r="F46" s="28"/>
    </row>
    <row r="47" spans="1:6" ht="12.75">
      <c r="A47" s="41"/>
      <c r="B47" s="42"/>
      <c r="C47" s="42" t="s">
        <v>73</v>
      </c>
      <c r="D47" s="36">
        <f>SUM(D17:D46)</f>
        <v>14.54</v>
      </c>
      <c r="E47" s="43" t="s">
        <v>78</v>
      </c>
      <c r="F47" s="43">
        <f>SUM(F17:F46)</f>
        <v>161202.072</v>
      </c>
    </row>
    <row r="48" spans="1:6" ht="12.75">
      <c r="A48" s="10"/>
      <c r="B48" s="10" t="s">
        <v>72</v>
      </c>
      <c r="C48" s="10"/>
      <c r="D48" s="10" t="s">
        <v>68</v>
      </c>
      <c r="E48" s="10"/>
      <c r="F48" s="6"/>
    </row>
    <row r="49" spans="1:6" ht="12.75">
      <c r="A49" s="6"/>
      <c r="B49" s="44" t="s">
        <v>69</v>
      </c>
      <c r="C49" s="6"/>
      <c r="D49" s="6"/>
      <c r="E49" s="6"/>
      <c r="F49" s="6"/>
    </row>
    <row r="50" spans="1:6" ht="12.75">
      <c r="A50" s="6"/>
      <c r="B50" s="44" t="s">
        <v>70</v>
      </c>
      <c r="C50" s="6"/>
      <c r="D50" s="6"/>
      <c r="E50" s="6"/>
      <c r="F50" s="6"/>
    </row>
    <row r="51" spans="1:6" ht="12.75">
      <c r="A51" s="6"/>
      <c r="B51" s="44" t="s">
        <v>71</v>
      </c>
      <c r="C51" s="6"/>
      <c r="D51" s="6"/>
      <c r="E51" s="6"/>
      <c r="F51" s="6"/>
    </row>
    <row r="52" spans="1:6" ht="12.75">
      <c r="A52" s="6"/>
      <c r="B52" s="44" t="s">
        <v>73</v>
      </c>
      <c r="C52" s="10"/>
      <c r="D52" s="10">
        <f>SUM(D49:D51)</f>
        <v>0</v>
      </c>
      <c r="E52" s="6"/>
      <c r="F52" s="6"/>
    </row>
  </sheetData>
  <sheetProtection/>
  <mergeCells count="23">
    <mergeCell ref="B24:C24"/>
    <mergeCell ref="B25:C25"/>
    <mergeCell ref="B18:C18"/>
    <mergeCell ref="B19:C19"/>
    <mergeCell ref="B20:C20"/>
    <mergeCell ref="B21:C21"/>
    <mergeCell ref="B22:C22"/>
    <mergeCell ref="B23:C23"/>
    <mergeCell ref="B27:C27"/>
    <mergeCell ref="B28:C28"/>
    <mergeCell ref="B31:C31"/>
    <mergeCell ref="B33:C33"/>
    <mergeCell ref="B34:C34"/>
    <mergeCell ref="B35:C35"/>
    <mergeCell ref="B29:C29"/>
    <mergeCell ref="B30:C30"/>
    <mergeCell ref="B44:C44"/>
    <mergeCell ref="B36:C36"/>
    <mergeCell ref="B37:C37"/>
    <mergeCell ref="B38:C38"/>
    <mergeCell ref="B39:C39"/>
    <mergeCell ref="B41:C41"/>
    <mergeCell ref="B43:C4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3"/>
  <sheetViews>
    <sheetView zoomScalePageLayoutView="0" workbookViewId="0" topLeftCell="A39">
      <selection activeCell="F3" sqref="F1:F16384"/>
    </sheetView>
  </sheetViews>
  <sheetFormatPr defaultColWidth="9.140625" defaultRowHeight="12.75"/>
  <cols>
    <col min="1" max="1" width="5.421875" style="0" customWidth="1"/>
    <col min="2" max="2" width="68.8515625" style="0" customWidth="1"/>
    <col min="3" max="3" width="14.00390625" style="136" customWidth="1"/>
    <col min="4" max="4" width="16.57421875" style="136" customWidth="1"/>
    <col min="5" max="5" width="11.14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s="54" customFormat="1" ht="12.75">
      <c r="A7" s="51"/>
      <c r="B7" s="52" t="s">
        <v>103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954.7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38773.74</v>
      </c>
      <c r="D11" s="173">
        <v>158449.32</v>
      </c>
      <c r="E11" s="173">
        <v>147431.97</v>
      </c>
      <c r="F11" s="140">
        <f>C11+D11-E11</f>
        <v>49791.09</v>
      </c>
    </row>
    <row r="12" spans="1:6" s="54" customFormat="1" ht="12.75">
      <c r="A12" s="57"/>
      <c r="B12" s="57"/>
      <c r="C12" s="139"/>
      <c r="D12" s="161"/>
      <c r="E12" s="140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49791.09</v>
      </c>
    </row>
    <row r="14" spans="1:6" s="54" customFormat="1" ht="12.75">
      <c r="A14" s="57"/>
      <c r="B14" s="60" t="s">
        <v>160</v>
      </c>
      <c r="C14" s="138">
        <f>E11/(C11+D11)</f>
        <v>0.7475392076362672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42"/>
    </row>
    <row r="20" spans="1:6" s="90" customFormat="1" ht="12.75">
      <c r="A20" s="104"/>
      <c r="B20" s="123" t="s">
        <v>204</v>
      </c>
      <c r="C20" s="139">
        <v>0.58</v>
      </c>
      <c r="D20" s="139" t="s">
        <v>78</v>
      </c>
      <c r="E20" s="139"/>
      <c r="F20" s="139">
        <v>6600</v>
      </c>
    </row>
    <row r="21" spans="1:6" s="90" customFormat="1" ht="12.75">
      <c r="A21" s="58"/>
      <c r="B21" s="226" t="s">
        <v>201</v>
      </c>
      <c r="C21" s="141">
        <v>0.12</v>
      </c>
      <c r="D21" s="139" t="s">
        <v>78</v>
      </c>
      <c r="E21" s="141"/>
      <c r="F21" s="162">
        <v>1430</v>
      </c>
    </row>
    <row r="22" spans="1:6" s="90" customFormat="1" ht="12.75">
      <c r="A22" s="58"/>
      <c r="B22" s="123" t="s">
        <v>215</v>
      </c>
      <c r="C22" s="139">
        <v>0.66</v>
      </c>
      <c r="D22" s="139" t="s">
        <v>78</v>
      </c>
      <c r="E22" s="139"/>
      <c r="F22" s="139">
        <f>C22*12*C8</f>
        <v>7561.224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21994.62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C27*12*C8</f>
        <v>1718.4599999999998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C29*12*C8</f>
        <v>458.25600000000003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C31*12*C8</f>
        <v>4582.560000000001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5.75" customHeight="1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14435.064000000002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2405.844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C38*12*C8</f>
        <v>4697.124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2062.152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C41*12*C8</f>
        <v>2520.4080000000004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C42*12*C8</f>
        <v>1718.4599999999998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2450.78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C44*12*C8</f>
        <v>6644.7119999999995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1441.14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2690.4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C47*12*C8</f>
        <v>1374.768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C48*12*C8</f>
        <v>687.384</v>
      </c>
    </row>
    <row r="49" spans="1:6" s="54" customFormat="1" ht="12.75">
      <c r="A49" s="86">
        <v>2.17</v>
      </c>
      <c r="B49" s="87" t="s">
        <v>154</v>
      </c>
      <c r="C49" s="146">
        <v>4.68</v>
      </c>
      <c r="D49" s="164" t="s">
        <v>78</v>
      </c>
      <c r="E49" s="164"/>
      <c r="F49" s="167">
        <v>53700.27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15981.01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1833.02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1481.03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8716.45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184" t="s">
        <v>187</v>
      </c>
      <c r="C55" s="195">
        <f>SUM(C20:C54)</f>
        <v>14.75</v>
      </c>
      <c r="D55" s="195"/>
      <c r="E55" s="191"/>
      <c r="F55" s="191">
        <f>SUM(F20:F54)</f>
        <v>169185.136</v>
      </c>
    </row>
    <row r="56" spans="1:6" s="54" customFormat="1" ht="12.75">
      <c r="A56" s="91"/>
      <c r="B56" s="185" t="s">
        <v>210</v>
      </c>
      <c r="C56" s="165"/>
      <c r="D56" s="165"/>
      <c r="E56" s="143"/>
      <c r="F56" s="183"/>
    </row>
    <row r="57" spans="1:6" s="54" customFormat="1" ht="12.75">
      <c r="A57" s="92"/>
      <c r="B57" s="186" t="s">
        <v>183</v>
      </c>
      <c r="C57" s="166"/>
      <c r="D57" s="166"/>
      <c r="E57" s="144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60526.90599999999</v>
      </c>
    </row>
    <row r="59" spans="3:6" s="54" customFormat="1" ht="12.75">
      <c r="C59" s="159"/>
      <c r="D59" s="159"/>
      <c r="E59" s="159"/>
      <c r="F59" s="159"/>
    </row>
    <row r="60" spans="3:6" s="54" customFormat="1" ht="12.75">
      <c r="C60" s="159"/>
      <c r="D60" s="159"/>
      <c r="E60" s="159"/>
      <c r="F60" s="159"/>
    </row>
    <row r="61" spans="3:6" s="54" customFormat="1" ht="12.75">
      <c r="C61" s="159"/>
      <c r="D61" s="159"/>
      <c r="E61" s="159"/>
      <c r="F61" s="159"/>
    </row>
    <row r="62" spans="3:6" s="54" customFormat="1" ht="12.75">
      <c r="C62" s="159"/>
      <c r="D62" s="159"/>
      <c r="E62" s="159"/>
      <c r="F62" s="159"/>
    </row>
    <row r="63" spans="3:6" s="54" customFormat="1" ht="12.75">
      <c r="C63" s="159"/>
      <c r="D63" s="159"/>
      <c r="E63" s="159"/>
      <c r="F63" s="159"/>
    </row>
  </sheetData>
  <sheetProtection/>
  <mergeCells count="11">
    <mergeCell ref="E53:E54"/>
    <mergeCell ref="F53:F54"/>
    <mergeCell ref="F36:F37"/>
    <mergeCell ref="C34:C35"/>
    <mergeCell ref="C36:C37"/>
    <mergeCell ref="E34:E35"/>
    <mergeCell ref="F34:F35"/>
    <mergeCell ref="C53:C54"/>
    <mergeCell ref="D53:D54"/>
    <mergeCell ref="D34:D35"/>
    <mergeCell ref="D36:D37"/>
  </mergeCells>
  <printOptions/>
  <pageMargins left="0" right="0" top="0" bottom="0" header="0.5118110236220472" footer="0.5118110236220472"/>
  <pageSetup fitToHeight="1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1"/>
  <sheetViews>
    <sheetView zoomScalePageLayoutView="0" workbookViewId="0" topLeftCell="A44">
      <selection activeCell="F20" sqref="F20:F58"/>
    </sheetView>
  </sheetViews>
  <sheetFormatPr defaultColWidth="9.140625" defaultRowHeight="12.75"/>
  <cols>
    <col min="1" max="1" width="6.00390625" style="0" customWidth="1"/>
    <col min="2" max="2" width="69.140625" style="120" customWidth="1"/>
    <col min="3" max="3" width="14.7109375" style="136" customWidth="1"/>
    <col min="4" max="4" width="16.00390625" style="136" customWidth="1"/>
    <col min="5" max="5" width="10.5742187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177" t="s">
        <v>184</v>
      </c>
      <c r="C6" s="176"/>
      <c r="D6" s="176"/>
      <c r="E6" s="156"/>
      <c r="F6" s="137"/>
    </row>
    <row r="7" spans="1:6" s="54" customFormat="1" ht="12.75">
      <c r="A7" s="51"/>
      <c r="B7" s="121" t="s">
        <v>104</v>
      </c>
      <c r="C7" s="158"/>
      <c r="D7" s="158"/>
      <c r="E7" s="137"/>
      <c r="F7" s="137"/>
    </row>
    <row r="8" spans="1:6" s="54" customFormat="1" ht="12.75">
      <c r="A8" s="51"/>
      <c r="B8" s="122" t="s">
        <v>67</v>
      </c>
      <c r="C8" s="158">
        <v>1593.4</v>
      </c>
      <c r="D8" s="137"/>
      <c r="E8" s="137"/>
      <c r="F8" s="137"/>
    </row>
    <row r="9" spans="1:6" s="54" customFormat="1" ht="12.75">
      <c r="A9" s="56" t="s">
        <v>49</v>
      </c>
      <c r="B9" s="123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123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123" t="s">
        <v>181</v>
      </c>
      <c r="C11" s="138">
        <v>94728.51</v>
      </c>
      <c r="D11" s="173">
        <v>232192.08</v>
      </c>
      <c r="E11" s="173">
        <v>218526.46</v>
      </c>
      <c r="F11" s="140">
        <f>C11+D11-E11</f>
        <v>108394.12999999998</v>
      </c>
    </row>
    <row r="12" spans="1:6" s="54" customFormat="1" ht="12.75">
      <c r="A12" s="57"/>
      <c r="B12" s="124"/>
      <c r="C12" s="139"/>
      <c r="D12" s="161"/>
      <c r="E12" s="161"/>
      <c r="F12" s="140"/>
    </row>
    <row r="13" spans="1:6" s="54" customFormat="1" ht="12.75">
      <c r="A13" s="57"/>
      <c r="B13" s="123" t="s">
        <v>186</v>
      </c>
      <c r="C13" s="138"/>
      <c r="D13" s="138"/>
      <c r="E13" s="138"/>
      <c r="F13" s="138">
        <f>SUM(F11:F12)</f>
        <v>108394.12999999998</v>
      </c>
    </row>
    <row r="14" spans="1:6" s="54" customFormat="1" ht="12.75">
      <c r="A14" s="57"/>
      <c r="B14" s="123" t="s">
        <v>160</v>
      </c>
      <c r="C14" s="138">
        <f>E11/(C11+D11)</f>
        <v>0.6684389625015665</v>
      </c>
      <c r="D14" s="138"/>
      <c r="E14" s="138"/>
      <c r="F14" s="138"/>
    </row>
    <row r="15" spans="1:6" s="54" customFormat="1" ht="12.75">
      <c r="A15" s="61"/>
      <c r="B15" s="121"/>
      <c r="C15" s="158"/>
      <c r="D15" s="158"/>
      <c r="E15" s="158"/>
      <c r="F15" s="158"/>
    </row>
    <row r="16" spans="1:7" s="54" customFormat="1" ht="12.75">
      <c r="A16" s="55"/>
      <c r="B16" s="121"/>
      <c r="C16" s="137"/>
      <c r="D16" s="158"/>
      <c r="E16" s="137"/>
      <c r="F16" s="137"/>
      <c r="G16" s="63"/>
    </row>
    <row r="17" spans="1:6" s="54" customFormat="1" ht="12.75">
      <c r="A17" s="55"/>
      <c r="B17" s="12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227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 t="s">
        <v>172</v>
      </c>
      <c r="B20" s="123" t="s">
        <v>223</v>
      </c>
      <c r="C20" s="139">
        <v>0.3</v>
      </c>
      <c r="D20" s="139" t="s">
        <v>78</v>
      </c>
      <c r="E20" s="139"/>
      <c r="F20" s="139">
        <v>5726.2</v>
      </c>
    </row>
    <row r="21" spans="1:6" s="90" customFormat="1" ht="12.75">
      <c r="A21" s="58"/>
      <c r="B21" s="123" t="s">
        <v>204</v>
      </c>
      <c r="C21" s="139">
        <v>0.52</v>
      </c>
      <c r="D21" s="139" t="s">
        <v>78</v>
      </c>
      <c r="E21" s="139"/>
      <c r="F21" s="139">
        <v>9900</v>
      </c>
    </row>
    <row r="22" spans="1:6" s="90" customFormat="1" ht="12.75">
      <c r="A22" s="58"/>
      <c r="B22" s="226" t="s">
        <v>201</v>
      </c>
      <c r="C22" s="141">
        <v>0.08</v>
      </c>
      <c r="D22" s="141" t="s">
        <v>78</v>
      </c>
      <c r="E22" s="141"/>
      <c r="F22" s="162">
        <v>1430</v>
      </c>
    </row>
    <row r="23" spans="1:6" s="90" customFormat="1" ht="12.75">
      <c r="A23" s="64"/>
      <c r="B23" s="226" t="s">
        <v>207</v>
      </c>
      <c r="C23" s="141">
        <v>2</v>
      </c>
      <c r="D23" s="141" t="s">
        <v>78</v>
      </c>
      <c r="E23" s="141"/>
      <c r="F23" s="141">
        <v>38173.89</v>
      </c>
    </row>
    <row r="24" spans="1:6" s="90" customFormat="1" ht="12.75">
      <c r="A24" s="69"/>
      <c r="B24" s="227" t="s">
        <v>209</v>
      </c>
      <c r="C24" s="142"/>
      <c r="D24" s="142"/>
      <c r="E24" s="142"/>
      <c r="F24" s="142"/>
    </row>
    <row r="25" spans="1:6" s="90" customFormat="1" ht="12.75">
      <c r="A25" s="58"/>
      <c r="B25" s="60" t="s">
        <v>215</v>
      </c>
      <c r="C25" s="139">
        <v>0.66</v>
      </c>
      <c r="D25" s="142" t="s">
        <v>78</v>
      </c>
      <c r="E25" s="139"/>
      <c r="F25" s="139">
        <f>C25*12*C8</f>
        <v>12619.728000000001</v>
      </c>
    </row>
    <row r="26" spans="1:6" s="54" customFormat="1" ht="12.75">
      <c r="A26" s="78">
        <v>2.1</v>
      </c>
      <c r="B26" s="126" t="s">
        <v>133</v>
      </c>
      <c r="C26" s="165">
        <v>1.92</v>
      </c>
      <c r="D26" s="165" t="s">
        <v>78</v>
      </c>
      <c r="E26" s="165"/>
      <c r="F26" s="183">
        <v>36709.16</v>
      </c>
    </row>
    <row r="27" spans="1:6" s="54" customFormat="1" ht="12.75">
      <c r="A27" s="77"/>
      <c r="B27" s="126" t="s">
        <v>134</v>
      </c>
      <c r="C27" s="165"/>
      <c r="D27" s="165"/>
      <c r="E27" s="165"/>
      <c r="F27" s="183"/>
    </row>
    <row r="28" spans="1:6" s="54" customFormat="1" ht="12.75">
      <c r="A28" s="77"/>
      <c r="B28" s="126" t="s">
        <v>135</v>
      </c>
      <c r="C28" s="165"/>
      <c r="D28" s="165"/>
      <c r="E28" s="165"/>
      <c r="F28" s="183"/>
    </row>
    <row r="29" spans="1:6" s="54" customFormat="1" ht="12.75">
      <c r="A29" s="80"/>
      <c r="B29" s="127" t="s">
        <v>136</v>
      </c>
      <c r="C29" s="166"/>
      <c r="D29" s="166"/>
      <c r="E29" s="166"/>
      <c r="F29" s="168"/>
    </row>
    <row r="30" spans="1:6" s="54" customFormat="1" ht="12.75">
      <c r="A30" s="74">
        <v>2.2</v>
      </c>
      <c r="B30" s="228" t="s">
        <v>171</v>
      </c>
      <c r="C30" s="164">
        <v>0.15</v>
      </c>
      <c r="D30" s="164" t="s">
        <v>78</v>
      </c>
      <c r="E30" s="145"/>
      <c r="F30" s="167">
        <f>C30*12*C8</f>
        <v>2868.12</v>
      </c>
    </row>
    <row r="31" spans="1:6" s="54" customFormat="1" ht="12.75">
      <c r="A31" s="80"/>
      <c r="B31" s="229" t="s">
        <v>137</v>
      </c>
      <c r="C31" s="166"/>
      <c r="D31" s="166"/>
      <c r="E31" s="144"/>
      <c r="F31" s="168"/>
    </row>
    <row r="32" spans="1:6" s="54" customFormat="1" ht="12.75">
      <c r="A32" s="74">
        <v>2.3</v>
      </c>
      <c r="B32" s="228" t="s">
        <v>138</v>
      </c>
      <c r="C32" s="164">
        <v>0.04</v>
      </c>
      <c r="D32" s="164" t="s">
        <v>78</v>
      </c>
      <c r="E32" s="145"/>
      <c r="F32" s="167">
        <f>C32*12*C8</f>
        <v>764.832</v>
      </c>
    </row>
    <row r="33" spans="1:6" s="54" customFormat="1" ht="12.75">
      <c r="A33" s="80"/>
      <c r="B33" s="229" t="s">
        <v>139</v>
      </c>
      <c r="C33" s="166"/>
      <c r="D33" s="166"/>
      <c r="E33" s="144"/>
      <c r="F33" s="168"/>
    </row>
    <row r="34" spans="1:6" s="54" customFormat="1" ht="12.75">
      <c r="A34" s="74">
        <v>2.4</v>
      </c>
      <c r="B34" s="125" t="s">
        <v>140</v>
      </c>
      <c r="C34" s="164">
        <v>0.4</v>
      </c>
      <c r="D34" s="164" t="s">
        <v>78</v>
      </c>
      <c r="E34" s="145"/>
      <c r="F34" s="167">
        <f>C34*12*C8</f>
        <v>7648.3200000000015</v>
      </c>
    </row>
    <row r="35" spans="1:6" s="54" customFormat="1" ht="12.75">
      <c r="A35" s="77"/>
      <c r="B35" s="126" t="s">
        <v>141</v>
      </c>
      <c r="C35" s="165"/>
      <c r="D35" s="165"/>
      <c r="E35" s="143"/>
      <c r="F35" s="183"/>
    </row>
    <row r="36" spans="1:6" s="54" customFormat="1" ht="12.75">
      <c r="A36" s="80"/>
      <c r="B36" s="127" t="s">
        <v>142</v>
      </c>
      <c r="C36" s="166"/>
      <c r="D36" s="166"/>
      <c r="E36" s="144"/>
      <c r="F36" s="168"/>
    </row>
    <row r="37" spans="1:6" s="54" customFormat="1" ht="12.75">
      <c r="A37" s="74">
        <v>2.5</v>
      </c>
      <c r="B37" s="228" t="s">
        <v>143</v>
      </c>
      <c r="C37" s="242">
        <v>1.26</v>
      </c>
      <c r="D37" s="242" t="s">
        <v>78</v>
      </c>
      <c r="E37" s="242"/>
      <c r="F37" s="242">
        <f>C37*12*C8</f>
        <v>24092.208000000002</v>
      </c>
    </row>
    <row r="38" spans="1:6" s="54" customFormat="1" ht="12.75">
      <c r="A38" s="80"/>
      <c r="B38" s="229" t="s">
        <v>144</v>
      </c>
      <c r="C38" s="243"/>
      <c r="D38" s="243"/>
      <c r="E38" s="243"/>
      <c r="F38" s="243"/>
    </row>
    <row r="39" spans="1:6" s="54" customFormat="1" ht="12.75">
      <c r="A39" s="74">
        <v>2.6</v>
      </c>
      <c r="B39" s="126" t="s">
        <v>145</v>
      </c>
      <c r="C39" s="242">
        <v>0.21</v>
      </c>
      <c r="D39" s="242" t="s">
        <v>78</v>
      </c>
      <c r="E39" s="164"/>
      <c r="F39" s="242">
        <f>C39*12*C8</f>
        <v>4015.3680000000004</v>
      </c>
    </row>
    <row r="40" spans="1:6" s="54" customFormat="1" ht="12.75">
      <c r="A40" s="80"/>
      <c r="B40" s="127" t="s">
        <v>146</v>
      </c>
      <c r="C40" s="243"/>
      <c r="D40" s="243"/>
      <c r="E40" s="166"/>
      <c r="F40" s="243"/>
    </row>
    <row r="41" spans="1:6" s="54" customFormat="1" ht="12.75">
      <c r="A41" s="74">
        <v>2.7</v>
      </c>
      <c r="B41" s="125" t="s">
        <v>147</v>
      </c>
      <c r="C41" s="164">
        <v>0.41</v>
      </c>
      <c r="D41" s="164" t="s">
        <v>78</v>
      </c>
      <c r="E41" s="164"/>
      <c r="F41" s="167">
        <f>C41*12*C8</f>
        <v>7839.528</v>
      </c>
    </row>
    <row r="42" spans="1:6" s="54" customFormat="1" ht="12.75">
      <c r="A42" s="80"/>
      <c r="B42" s="127" t="s">
        <v>148</v>
      </c>
      <c r="C42" s="166"/>
      <c r="D42" s="166"/>
      <c r="E42" s="166"/>
      <c r="F42" s="168"/>
    </row>
    <row r="43" spans="1:6" s="54" customFormat="1" ht="25.5">
      <c r="A43" s="74">
        <v>2.8</v>
      </c>
      <c r="B43" s="85" t="s">
        <v>174</v>
      </c>
      <c r="C43" s="164">
        <v>0.18</v>
      </c>
      <c r="D43" s="164" t="s">
        <v>78</v>
      </c>
      <c r="E43" s="164"/>
      <c r="F43" s="167">
        <f>C43*12*C8</f>
        <v>3441.7440000000006</v>
      </c>
    </row>
    <row r="44" spans="1:6" s="54" customFormat="1" ht="12.75">
      <c r="A44" s="86">
        <v>2.9</v>
      </c>
      <c r="B44" s="128" t="s">
        <v>149</v>
      </c>
      <c r="C44" s="146">
        <v>0.22</v>
      </c>
      <c r="D44" s="146" t="s">
        <v>78</v>
      </c>
      <c r="E44" s="146"/>
      <c r="F44" s="179">
        <f>C44*12*C8</f>
        <v>4206.576</v>
      </c>
    </row>
    <row r="45" spans="1:6" s="54" customFormat="1" ht="12.75">
      <c r="A45" s="86">
        <v>2.1</v>
      </c>
      <c r="B45" s="128" t="s">
        <v>150</v>
      </c>
      <c r="C45" s="146">
        <v>0.15</v>
      </c>
      <c r="D45" s="146" t="s">
        <v>78</v>
      </c>
      <c r="E45" s="146"/>
      <c r="F45" s="179">
        <f>C45*12*C8</f>
        <v>2868.12</v>
      </c>
    </row>
    <row r="46" spans="1:6" s="54" customFormat="1" ht="12.75">
      <c r="A46" s="86">
        <v>2.11</v>
      </c>
      <c r="B46" s="128" t="s">
        <v>151</v>
      </c>
      <c r="C46" s="146">
        <v>0.21</v>
      </c>
      <c r="D46" s="146" t="s">
        <v>78</v>
      </c>
      <c r="E46" s="146"/>
      <c r="F46" s="179">
        <v>4090.36</v>
      </c>
    </row>
    <row r="47" spans="1:6" s="54" customFormat="1" ht="12.75">
      <c r="A47" s="86">
        <v>2.12</v>
      </c>
      <c r="B47" s="128" t="s">
        <v>152</v>
      </c>
      <c r="C47" s="146">
        <v>0.58</v>
      </c>
      <c r="D47" s="146" t="s">
        <v>78</v>
      </c>
      <c r="E47" s="146"/>
      <c r="F47" s="179">
        <f>C47*12*C8</f>
        <v>11090.063999999998</v>
      </c>
    </row>
    <row r="48" spans="1:6" s="54" customFormat="1" ht="12.75">
      <c r="A48" s="86">
        <v>2.13</v>
      </c>
      <c r="B48" s="128" t="s">
        <v>163</v>
      </c>
      <c r="C48" s="146">
        <v>0.13</v>
      </c>
      <c r="D48" s="146" t="s">
        <v>78</v>
      </c>
      <c r="E48" s="146"/>
      <c r="F48" s="179">
        <v>2405.28</v>
      </c>
    </row>
    <row r="49" spans="1:6" s="54" customFormat="1" ht="12.75">
      <c r="A49" s="88">
        <v>2.14</v>
      </c>
      <c r="B49" s="128" t="s">
        <v>153</v>
      </c>
      <c r="C49" s="146">
        <v>0.23</v>
      </c>
      <c r="D49" s="146" t="s">
        <v>78</v>
      </c>
      <c r="E49" s="146"/>
      <c r="F49" s="179">
        <v>4490.3</v>
      </c>
    </row>
    <row r="50" spans="1:6" s="54" customFormat="1" ht="12.75">
      <c r="A50" s="89">
        <v>2.15</v>
      </c>
      <c r="B50" s="127" t="s">
        <v>170</v>
      </c>
      <c r="C50" s="164">
        <v>0.12</v>
      </c>
      <c r="D50" s="164" t="s">
        <v>78</v>
      </c>
      <c r="E50" s="164"/>
      <c r="F50" s="167">
        <f>C50*12*C8</f>
        <v>2294.496</v>
      </c>
    </row>
    <row r="51" spans="1:6" s="54" customFormat="1" ht="12.75">
      <c r="A51" s="74">
        <v>2.16</v>
      </c>
      <c r="B51" s="127" t="s">
        <v>164</v>
      </c>
      <c r="C51" s="164">
        <v>0.06</v>
      </c>
      <c r="D51" s="164" t="s">
        <v>78</v>
      </c>
      <c r="E51" s="164"/>
      <c r="F51" s="167">
        <f>C51*12*C8</f>
        <v>1147.248</v>
      </c>
    </row>
    <row r="52" spans="1:6" s="54" customFormat="1" ht="12.75">
      <c r="A52" s="86">
        <v>2.17</v>
      </c>
      <c r="B52" s="128" t="s">
        <v>154</v>
      </c>
      <c r="C52" s="146">
        <v>4.69</v>
      </c>
      <c r="D52" s="146" t="s">
        <v>78</v>
      </c>
      <c r="E52" s="146"/>
      <c r="F52" s="179">
        <v>89626.07</v>
      </c>
    </row>
    <row r="53" spans="1:6" s="54" customFormat="1" ht="12.75">
      <c r="A53" s="86">
        <v>2.18</v>
      </c>
      <c r="B53" s="128" t="s">
        <v>155</v>
      </c>
      <c r="C53" s="146">
        <v>1.39</v>
      </c>
      <c r="D53" s="146" t="s">
        <v>78</v>
      </c>
      <c r="E53" s="146"/>
      <c r="F53" s="179">
        <v>26672.4</v>
      </c>
    </row>
    <row r="54" spans="1:6" s="54" customFormat="1" ht="12.75">
      <c r="A54" s="86">
        <v>2.19</v>
      </c>
      <c r="B54" s="128" t="s">
        <v>156</v>
      </c>
      <c r="C54" s="146">
        <v>0.16</v>
      </c>
      <c r="D54" s="146" t="s">
        <v>78</v>
      </c>
      <c r="E54" s="146"/>
      <c r="F54" s="179">
        <v>3059.33</v>
      </c>
    </row>
    <row r="55" spans="1:6" s="54" customFormat="1" ht="12.75">
      <c r="A55" s="86">
        <v>2.2</v>
      </c>
      <c r="B55" s="128" t="s">
        <v>157</v>
      </c>
      <c r="C55" s="146">
        <v>0.13</v>
      </c>
      <c r="D55" s="146" t="s">
        <v>78</v>
      </c>
      <c r="E55" s="146"/>
      <c r="F55" s="179">
        <v>2471.85</v>
      </c>
    </row>
    <row r="56" spans="1:6" s="54" customFormat="1" ht="12.75">
      <c r="A56" s="90">
        <v>2.21</v>
      </c>
      <c r="B56" s="230" t="s">
        <v>213</v>
      </c>
      <c r="C56" s="236">
        <v>0.76</v>
      </c>
      <c r="D56" s="236" t="s">
        <v>78</v>
      </c>
      <c r="E56" s="242"/>
      <c r="F56" s="236">
        <v>14547.81</v>
      </c>
    </row>
    <row r="57" spans="1:6" s="54" customFormat="1" ht="12.75">
      <c r="A57" s="77"/>
      <c r="B57" s="231" t="s">
        <v>212</v>
      </c>
      <c r="C57" s="237"/>
      <c r="D57" s="237"/>
      <c r="E57" s="256"/>
      <c r="F57" s="237"/>
    </row>
    <row r="58" spans="1:6" s="54" customFormat="1" ht="12.75">
      <c r="A58" s="101"/>
      <c r="B58" s="232" t="s">
        <v>187</v>
      </c>
      <c r="C58" s="195">
        <f>SUM(C20:C57)</f>
        <v>16.960000000000004</v>
      </c>
      <c r="D58" s="191"/>
      <c r="E58" s="195"/>
      <c r="F58" s="191">
        <f>SUM(F20:F57)</f>
        <v>324199.002</v>
      </c>
    </row>
    <row r="59" spans="1:6" s="54" customFormat="1" ht="12.75">
      <c r="A59" s="91"/>
      <c r="B59" s="233" t="s">
        <v>210</v>
      </c>
      <c r="C59" s="165"/>
      <c r="D59" s="143"/>
      <c r="E59" s="165"/>
      <c r="F59" s="183"/>
    </row>
    <row r="60" spans="1:6" s="54" customFormat="1" ht="12.75">
      <c r="A60" s="92"/>
      <c r="B60" s="234" t="s">
        <v>183</v>
      </c>
      <c r="C60" s="166"/>
      <c r="D60" s="144"/>
      <c r="E60" s="166"/>
      <c r="F60" s="168"/>
    </row>
    <row r="61" spans="1:6" s="54" customFormat="1" ht="12.75">
      <c r="A61" s="81"/>
      <c r="B61" s="235" t="s">
        <v>202</v>
      </c>
      <c r="C61" s="166"/>
      <c r="D61" s="166"/>
      <c r="E61" s="166"/>
      <c r="F61" s="187">
        <f>F58+C11-E11</f>
        <v>200401.052</v>
      </c>
    </row>
  </sheetData>
  <sheetProtection/>
  <mergeCells count="11">
    <mergeCell ref="D37:D38"/>
    <mergeCell ref="E37:E38"/>
    <mergeCell ref="E56:E57"/>
    <mergeCell ref="F56:F57"/>
    <mergeCell ref="D39:D40"/>
    <mergeCell ref="F39:F40"/>
    <mergeCell ref="C37:C38"/>
    <mergeCell ref="C39:C40"/>
    <mergeCell ref="C56:C57"/>
    <mergeCell ref="D56:D57"/>
    <mergeCell ref="F37:F38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8"/>
  <sheetViews>
    <sheetView zoomScalePageLayoutView="0" workbookViewId="0" topLeftCell="A38">
      <selection activeCell="F20" sqref="F20:F55"/>
    </sheetView>
  </sheetViews>
  <sheetFormatPr defaultColWidth="9.140625" defaultRowHeight="12.75"/>
  <cols>
    <col min="1" max="1" width="6.7109375" style="0" customWidth="1"/>
    <col min="2" max="2" width="70.00390625" style="213" customWidth="1"/>
    <col min="3" max="3" width="14.7109375" style="136" customWidth="1"/>
    <col min="4" max="4" width="17.421875" style="136" customWidth="1"/>
    <col min="5" max="5" width="14.140625" style="136" customWidth="1"/>
    <col min="6" max="6" width="14.57421875" style="159" bestFit="1" customWidth="1"/>
    <col min="7" max="7" width="10.140625" style="0" bestFit="1" customWidth="1"/>
    <col min="9" max="9" width="10.7109375" style="0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2:6" s="54" customFormat="1" ht="12.75">
      <c r="B5" s="214"/>
      <c r="C5" s="159"/>
      <c r="D5" s="159"/>
      <c r="E5" s="159"/>
      <c r="F5" s="159"/>
    </row>
    <row r="6" spans="1:6" s="54" customFormat="1" ht="12.75">
      <c r="A6" s="51"/>
      <c r="B6" s="61" t="s">
        <v>184</v>
      </c>
      <c r="C6" s="158"/>
      <c r="D6" s="158"/>
      <c r="E6" s="137"/>
      <c r="F6" s="137"/>
    </row>
    <row r="7" spans="1:6" s="54" customFormat="1" ht="12.75">
      <c r="A7" s="51"/>
      <c r="B7" s="61" t="s">
        <v>105</v>
      </c>
      <c r="C7" s="158"/>
      <c r="D7" s="158"/>
      <c r="E7" s="137"/>
      <c r="F7" s="137"/>
    </row>
    <row r="8" spans="1:6" s="54" customFormat="1" ht="12.75">
      <c r="A8" s="51"/>
      <c r="B8" s="215" t="s">
        <v>67</v>
      </c>
      <c r="C8" s="158">
        <v>926.5</v>
      </c>
      <c r="D8" s="137"/>
      <c r="E8" s="137"/>
      <c r="F8" s="137"/>
    </row>
    <row r="9" spans="1:6" s="54" customFormat="1" ht="12.75">
      <c r="A9" s="56" t="s">
        <v>49</v>
      </c>
      <c r="B9" s="60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60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60" t="s">
        <v>181</v>
      </c>
      <c r="C11" s="138">
        <v>54174.97</v>
      </c>
      <c r="D11" s="173">
        <v>154089.72</v>
      </c>
      <c r="E11" s="173">
        <v>129054.42</v>
      </c>
      <c r="F11" s="140">
        <f>C11+D11-E11</f>
        <v>79210.27</v>
      </c>
    </row>
    <row r="12" spans="1:6" s="54" customFormat="1" ht="12.75">
      <c r="A12" s="57"/>
      <c r="B12" s="111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79210.27</v>
      </c>
    </row>
    <row r="14" spans="1:6" s="54" customFormat="1" ht="12.75">
      <c r="A14" s="57"/>
      <c r="B14" s="60" t="s">
        <v>160</v>
      </c>
      <c r="C14" s="138">
        <f>E11/(C11+D11)</f>
        <v>0.6196653883094633</v>
      </c>
      <c r="D14" s="138"/>
      <c r="E14" s="138"/>
      <c r="F14" s="138"/>
    </row>
    <row r="15" spans="1:6" s="54" customFormat="1" ht="12.75">
      <c r="A15" s="55"/>
      <c r="B15" s="61"/>
      <c r="C15" s="137"/>
      <c r="D15" s="158"/>
      <c r="E15" s="137"/>
      <c r="F15" s="137"/>
    </row>
    <row r="16" spans="1:7" s="54" customFormat="1" ht="15" customHeight="1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6" s="54" customFormat="1" ht="12.75">
      <c r="A19" s="69"/>
      <c r="B19" s="181"/>
      <c r="C19" s="142" t="s">
        <v>131</v>
      </c>
      <c r="D19" s="142" t="s">
        <v>132</v>
      </c>
      <c r="E19" s="172"/>
      <c r="F19" s="142"/>
    </row>
    <row r="20" spans="1:6" s="90" customFormat="1" ht="12.75">
      <c r="A20" s="104"/>
      <c r="B20" s="60" t="s">
        <v>204</v>
      </c>
      <c r="C20" s="139">
        <v>0.59</v>
      </c>
      <c r="D20" s="139" t="s">
        <v>78</v>
      </c>
      <c r="E20" s="139"/>
      <c r="F20" s="139">
        <v>6600</v>
      </c>
    </row>
    <row r="21" spans="1:6" s="90" customFormat="1" ht="12.75">
      <c r="A21" s="104"/>
      <c r="B21" s="109" t="s">
        <v>201</v>
      </c>
      <c r="C21" s="141">
        <v>0.13</v>
      </c>
      <c r="D21" s="139" t="s">
        <v>78</v>
      </c>
      <c r="E21" s="141"/>
      <c r="F21" s="162">
        <v>1430</v>
      </c>
    </row>
    <row r="22" spans="1:6" s="90" customFormat="1" ht="12.75">
      <c r="A22" s="58"/>
      <c r="B22" s="60" t="s">
        <v>215</v>
      </c>
      <c r="C22" s="139">
        <v>0.66</v>
      </c>
      <c r="D22" s="139" t="s">
        <v>78</v>
      </c>
      <c r="E22" s="139"/>
      <c r="F22" s="139">
        <f>C22*12*C8</f>
        <v>7337.88</v>
      </c>
    </row>
    <row r="23" spans="1:9" s="54" customFormat="1" ht="12.75">
      <c r="A23" s="74">
        <v>2.1</v>
      </c>
      <c r="B23" s="114" t="s">
        <v>133</v>
      </c>
      <c r="C23" s="164">
        <v>1.92</v>
      </c>
      <c r="D23" s="164" t="s">
        <v>78</v>
      </c>
      <c r="E23" s="164"/>
      <c r="F23" s="167">
        <v>21344.94</v>
      </c>
      <c r="I23" s="63"/>
    </row>
    <row r="24" spans="1:6" s="54" customFormat="1" ht="12.75">
      <c r="A24" s="77"/>
      <c r="B24" s="118" t="s">
        <v>134</v>
      </c>
      <c r="C24" s="165"/>
      <c r="D24" s="165"/>
      <c r="E24" s="165"/>
      <c r="F24" s="183"/>
    </row>
    <row r="25" spans="1:6" s="54" customFormat="1" ht="12.75">
      <c r="A25" s="77"/>
      <c r="B25" s="118" t="s">
        <v>135</v>
      </c>
      <c r="C25" s="165"/>
      <c r="D25" s="165"/>
      <c r="E25" s="165"/>
      <c r="F25" s="183"/>
    </row>
    <row r="26" spans="1:6" s="54" customFormat="1" ht="12.75">
      <c r="A26" s="80"/>
      <c r="B26" s="115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217" t="s">
        <v>171</v>
      </c>
      <c r="C27" s="164">
        <v>0.15</v>
      </c>
      <c r="D27" s="164" t="s">
        <v>78</v>
      </c>
      <c r="E27" s="145"/>
      <c r="F27" s="167">
        <f>C27*12*C8</f>
        <v>1667.6999999999998</v>
      </c>
    </row>
    <row r="28" spans="1:6" s="54" customFormat="1" ht="12.75">
      <c r="A28" s="80"/>
      <c r="B28" s="218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217" t="s">
        <v>138</v>
      </c>
      <c r="C29" s="164">
        <v>0.04</v>
      </c>
      <c r="D29" s="164" t="s">
        <v>78</v>
      </c>
      <c r="E29" s="145"/>
      <c r="F29" s="167">
        <f>C29*12*C8</f>
        <v>444.71999999999997</v>
      </c>
    </row>
    <row r="30" spans="1:6" s="54" customFormat="1" ht="12.75">
      <c r="A30" s="80"/>
      <c r="B30" s="218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114" t="s">
        <v>140</v>
      </c>
      <c r="C31" s="164">
        <v>0.4</v>
      </c>
      <c r="D31" s="164" t="s">
        <v>78</v>
      </c>
      <c r="E31" s="145"/>
      <c r="F31" s="167">
        <f>C31*12*C8</f>
        <v>4447.200000000001</v>
      </c>
    </row>
    <row r="32" spans="1:6" s="54" customFormat="1" ht="12.75">
      <c r="A32" s="77"/>
      <c r="B32" s="118" t="s">
        <v>141</v>
      </c>
      <c r="C32" s="165"/>
      <c r="D32" s="165"/>
      <c r="E32" s="143"/>
      <c r="F32" s="183"/>
    </row>
    <row r="33" spans="1:6" s="54" customFormat="1" ht="12.75">
      <c r="A33" s="80"/>
      <c r="B33" s="115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217" t="s">
        <v>143</v>
      </c>
      <c r="C34" s="242">
        <v>1.26</v>
      </c>
      <c r="D34" s="242" t="s">
        <v>78</v>
      </c>
      <c r="E34" s="242"/>
      <c r="F34" s="242">
        <f>C34*12*C8</f>
        <v>14008.68</v>
      </c>
    </row>
    <row r="35" spans="1:6" s="54" customFormat="1" ht="12.75">
      <c r="A35" s="80"/>
      <c r="B35" s="218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118" t="s">
        <v>145</v>
      </c>
      <c r="C36" s="242">
        <v>0.21</v>
      </c>
      <c r="D36" s="242" t="s">
        <v>78</v>
      </c>
      <c r="E36" s="242"/>
      <c r="F36" s="242">
        <f>C36*12*C8</f>
        <v>2334.78</v>
      </c>
    </row>
    <row r="37" spans="1:6" s="54" customFormat="1" ht="12.75">
      <c r="A37" s="80"/>
      <c r="B37" s="115" t="s">
        <v>146</v>
      </c>
      <c r="C37" s="243"/>
      <c r="D37" s="243"/>
      <c r="E37" s="243"/>
      <c r="F37" s="243"/>
    </row>
    <row r="38" spans="1:6" s="54" customFormat="1" ht="12.75">
      <c r="A38" s="74">
        <v>2.7</v>
      </c>
      <c r="B38" s="114" t="s">
        <v>147</v>
      </c>
      <c r="C38" s="164">
        <v>0.41</v>
      </c>
      <c r="D38" s="164" t="s">
        <v>78</v>
      </c>
      <c r="E38" s="164"/>
      <c r="F38" s="167">
        <f>C38*12*C8</f>
        <v>4558.38</v>
      </c>
    </row>
    <row r="39" spans="1:6" s="54" customFormat="1" ht="12.75">
      <c r="A39" s="80"/>
      <c r="B39" s="115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219" t="s">
        <v>174</v>
      </c>
      <c r="C40" s="164">
        <v>0.18</v>
      </c>
      <c r="D40" s="164" t="s">
        <v>78</v>
      </c>
      <c r="E40" s="164"/>
      <c r="F40" s="167">
        <f>C40*12*C8</f>
        <v>2001.2400000000002</v>
      </c>
    </row>
    <row r="41" spans="1:6" s="54" customFormat="1" ht="12.75">
      <c r="A41" s="86">
        <v>2.9</v>
      </c>
      <c r="B41" s="220" t="s">
        <v>149</v>
      </c>
      <c r="C41" s="146">
        <v>0.22</v>
      </c>
      <c r="D41" s="146" t="s">
        <v>78</v>
      </c>
      <c r="E41" s="146"/>
      <c r="F41" s="179">
        <f>C41*12*C8</f>
        <v>2445.96</v>
      </c>
    </row>
    <row r="42" spans="1:6" s="54" customFormat="1" ht="12.75">
      <c r="A42" s="86">
        <v>2.1</v>
      </c>
      <c r="B42" s="220" t="s">
        <v>150</v>
      </c>
      <c r="C42" s="146">
        <v>0.15</v>
      </c>
      <c r="D42" s="146" t="s">
        <v>78</v>
      </c>
      <c r="E42" s="146"/>
      <c r="F42" s="179">
        <f>C42*12*C8</f>
        <v>1667.6999999999998</v>
      </c>
    </row>
    <row r="43" spans="1:6" s="54" customFormat="1" ht="12.75">
      <c r="A43" s="86">
        <v>2.11</v>
      </c>
      <c r="B43" s="220" t="s">
        <v>151</v>
      </c>
      <c r="C43" s="146">
        <v>0.21</v>
      </c>
      <c r="D43" s="146" t="s">
        <v>78</v>
      </c>
      <c r="E43" s="146"/>
      <c r="F43" s="179">
        <v>2378.39</v>
      </c>
    </row>
    <row r="44" spans="1:6" s="54" customFormat="1" ht="12.75">
      <c r="A44" s="86">
        <v>2.12</v>
      </c>
      <c r="B44" s="220" t="s">
        <v>152</v>
      </c>
      <c r="C44" s="146">
        <v>0.58</v>
      </c>
      <c r="D44" s="146" t="s">
        <v>78</v>
      </c>
      <c r="E44" s="146"/>
      <c r="F44" s="179">
        <f>C44*12*C8</f>
        <v>6448.439999999999</v>
      </c>
    </row>
    <row r="45" spans="1:6" s="54" customFormat="1" ht="12.75">
      <c r="A45" s="86">
        <v>2.13</v>
      </c>
      <c r="B45" s="220" t="s">
        <v>163</v>
      </c>
      <c r="C45" s="146">
        <v>0.13</v>
      </c>
      <c r="D45" s="146" t="s">
        <v>78</v>
      </c>
      <c r="E45" s="146"/>
      <c r="F45" s="179">
        <v>1398.57</v>
      </c>
    </row>
    <row r="46" spans="1:6" s="54" customFormat="1" ht="12.75">
      <c r="A46" s="88">
        <v>2.14</v>
      </c>
      <c r="B46" s="220" t="s">
        <v>153</v>
      </c>
      <c r="C46" s="146">
        <v>0.23</v>
      </c>
      <c r="D46" s="146" t="s">
        <v>78</v>
      </c>
      <c r="E46" s="146"/>
      <c r="F46" s="179">
        <v>2610.94</v>
      </c>
    </row>
    <row r="47" spans="1:6" s="54" customFormat="1" ht="12.75">
      <c r="A47" s="89">
        <v>2.15</v>
      </c>
      <c r="B47" s="115" t="s">
        <v>170</v>
      </c>
      <c r="C47" s="164">
        <v>0.12</v>
      </c>
      <c r="D47" s="164" t="s">
        <v>78</v>
      </c>
      <c r="E47" s="164"/>
      <c r="F47" s="167">
        <f>C47*12*C8</f>
        <v>1334.1599999999999</v>
      </c>
    </row>
    <row r="48" spans="1:6" s="54" customFormat="1" ht="12.75">
      <c r="A48" s="74">
        <v>2.16</v>
      </c>
      <c r="B48" s="115" t="s">
        <v>164</v>
      </c>
      <c r="C48" s="164">
        <v>0.06</v>
      </c>
      <c r="D48" s="164" t="s">
        <v>78</v>
      </c>
      <c r="E48" s="164"/>
      <c r="F48" s="167">
        <f>C48*12*C8</f>
        <v>667.0799999999999</v>
      </c>
    </row>
    <row r="49" spans="1:6" s="54" customFormat="1" ht="12.75">
      <c r="A49" s="86">
        <v>2.17</v>
      </c>
      <c r="B49" s="220" t="s">
        <v>154</v>
      </c>
      <c r="C49" s="146">
        <v>4.68</v>
      </c>
      <c r="D49" s="146" t="s">
        <v>78</v>
      </c>
      <c r="E49" s="146"/>
      <c r="F49" s="179">
        <v>52114.07</v>
      </c>
    </row>
    <row r="50" spans="1:6" s="54" customFormat="1" ht="12.75">
      <c r="A50" s="86">
        <v>2.18</v>
      </c>
      <c r="B50" s="220" t="s">
        <v>155</v>
      </c>
      <c r="C50" s="146">
        <v>1.39</v>
      </c>
      <c r="D50" s="146" t="s">
        <v>78</v>
      </c>
      <c r="E50" s="146"/>
      <c r="F50" s="179">
        <v>15508.96</v>
      </c>
    </row>
    <row r="51" spans="1:6" s="54" customFormat="1" ht="12.75">
      <c r="A51" s="86">
        <v>2.19</v>
      </c>
      <c r="B51" s="220" t="s">
        <v>156</v>
      </c>
      <c r="C51" s="146">
        <v>0.16</v>
      </c>
      <c r="D51" s="146" t="s">
        <v>78</v>
      </c>
      <c r="E51" s="146"/>
      <c r="F51" s="179">
        <v>1778.88</v>
      </c>
    </row>
    <row r="52" spans="1:6" s="54" customFormat="1" ht="12.75">
      <c r="A52" s="86">
        <v>2.2</v>
      </c>
      <c r="B52" s="220" t="s">
        <v>157</v>
      </c>
      <c r="C52" s="146">
        <v>0.13</v>
      </c>
      <c r="D52" s="146" t="s">
        <v>78</v>
      </c>
      <c r="E52" s="146"/>
      <c r="F52" s="179">
        <v>1437.29</v>
      </c>
    </row>
    <row r="53" spans="1:6" s="54" customFormat="1" ht="12.75">
      <c r="A53" s="90">
        <v>2.21</v>
      </c>
      <c r="B53" s="117" t="s">
        <v>213</v>
      </c>
      <c r="C53" s="236">
        <v>0.76</v>
      </c>
      <c r="D53" s="236" t="s">
        <v>78</v>
      </c>
      <c r="E53" s="242"/>
      <c r="F53" s="236">
        <v>8458.98</v>
      </c>
    </row>
    <row r="54" spans="1:6" s="54" customFormat="1" ht="12.75">
      <c r="A54" s="77"/>
      <c r="B54" s="221" t="s">
        <v>212</v>
      </c>
      <c r="C54" s="237"/>
      <c r="D54" s="237"/>
      <c r="E54" s="256"/>
      <c r="F54" s="237"/>
    </row>
    <row r="55" spans="1:6" s="54" customFormat="1" ht="12.75">
      <c r="A55" s="101"/>
      <c r="B55" s="222" t="s">
        <v>187</v>
      </c>
      <c r="C55" s="195">
        <f>SUM(C20:C54)</f>
        <v>14.77</v>
      </c>
      <c r="D55" s="191"/>
      <c r="E55" s="195"/>
      <c r="F55" s="191">
        <f>SUM(F20:F54)</f>
        <v>164424.94000000003</v>
      </c>
    </row>
    <row r="56" spans="1:6" s="54" customFormat="1" ht="12.75">
      <c r="A56" s="91"/>
      <c r="B56" s="223" t="s">
        <v>210</v>
      </c>
      <c r="C56" s="165"/>
      <c r="D56" s="143"/>
      <c r="E56" s="165"/>
      <c r="F56" s="183"/>
    </row>
    <row r="57" spans="1:6" s="54" customFormat="1" ht="12.75">
      <c r="A57" s="92"/>
      <c r="B57" s="224" t="s">
        <v>183</v>
      </c>
      <c r="C57" s="166"/>
      <c r="D57" s="144"/>
      <c r="E57" s="166"/>
      <c r="F57" s="168"/>
    </row>
    <row r="58" spans="1:6" ht="12.75">
      <c r="A58" s="196"/>
      <c r="B58" s="225" t="s">
        <v>202</v>
      </c>
      <c r="C58" s="198"/>
      <c r="D58" s="198"/>
      <c r="E58" s="198"/>
      <c r="F58" s="187">
        <f>F55+C11-E11</f>
        <v>89545.49000000003</v>
      </c>
    </row>
  </sheetData>
  <sheetProtection/>
  <mergeCells count="12">
    <mergeCell ref="E36:E37"/>
    <mergeCell ref="F36:F37"/>
    <mergeCell ref="C34:C35"/>
    <mergeCell ref="C36:C37"/>
    <mergeCell ref="E34:E35"/>
    <mergeCell ref="F34:F35"/>
    <mergeCell ref="C53:C54"/>
    <mergeCell ref="D53:D54"/>
    <mergeCell ref="D34:D35"/>
    <mergeCell ref="D36:D37"/>
    <mergeCell ref="E53:E54"/>
    <mergeCell ref="F53:F54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7"/>
  <sheetViews>
    <sheetView zoomScalePageLayoutView="0" workbookViewId="0" topLeftCell="A38">
      <selection activeCell="F20" sqref="F20:F54"/>
    </sheetView>
  </sheetViews>
  <sheetFormatPr defaultColWidth="9.140625" defaultRowHeight="12.75"/>
  <cols>
    <col min="1" max="1" width="5.8515625" style="0" customWidth="1"/>
    <col min="2" max="2" width="59.8515625" style="0" customWidth="1"/>
    <col min="3" max="3" width="14.28125" style="136" customWidth="1"/>
    <col min="4" max="4" width="11.28125" style="136" bestFit="1" customWidth="1"/>
    <col min="5" max="5" width="13.0039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s="54" customFormat="1" ht="12.75">
      <c r="A7" s="51"/>
      <c r="B7" s="52" t="s">
        <v>106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800.2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21924.19</v>
      </c>
      <c r="D11" s="173">
        <v>127193.59</v>
      </c>
      <c r="E11" s="173">
        <v>120664.8</v>
      </c>
      <c r="F11" s="140">
        <f>C11+D11-E11</f>
        <v>28452.979999999996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28452.979999999996</v>
      </c>
    </row>
    <row r="14" spans="1:6" s="54" customFormat="1" ht="12.75">
      <c r="A14" s="57"/>
      <c r="B14" s="60" t="s">
        <v>160</v>
      </c>
      <c r="C14" s="138">
        <f>E11/(C11+D11)</f>
        <v>0.809191231253577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189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/>
      <c r="B20" s="60" t="s">
        <v>204</v>
      </c>
      <c r="C20" s="139">
        <v>0.5</v>
      </c>
      <c r="D20" s="139" t="s">
        <v>78</v>
      </c>
      <c r="E20" s="139"/>
      <c r="F20" s="139">
        <v>4800</v>
      </c>
    </row>
    <row r="21" spans="1:6" s="54" customFormat="1" ht="12.75">
      <c r="A21" s="104"/>
      <c r="B21" s="109" t="s">
        <v>216</v>
      </c>
      <c r="C21" s="141">
        <v>0.66</v>
      </c>
      <c r="D21" s="139" t="s">
        <v>78</v>
      </c>
      <c r="E21" s="141"/>
      <c r="F21" s="162">
        <f>C21*12*C8</f>
        <v>6337.584000000001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45">
        <v>18435.21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43"/>
    </row>
    <row r="24" spans="1:6" s="54" customFormat="1" ht="12.75">
      <c r="A24" s="77"/>
      <c r="B24" s="78" t="s">
        <v>135</v>
      </c>
      <c r="C24" s="165"/>
      <c r="D24" s="165"/>
      <c r="E24" s="165"/>
      <c r="F24" s="143"/>
    </row>
    <row r="25" spans="1:6" s="54" customFormat="1" ht="12.75">
      <c r="A25" s="80"/>
      <c r="B25" s="81" t="s">
        <v>136</v>
      </c>
      <c r="C25" s="166"/>
      <c r="D25" s="166"/>
      <c r="E25" s="166"/>
      <c r="F25" s="144"/>
    </row>
    <row r="26" spans="1:6" s="54" customFormat="1" ht="12.75">
      <c r="A26" s="74">
        <v>2.2</v>
      </c>
      <c r="B26" s="83" t="s">
        <v>171</v>
      </c>
      <c r="C26" s="164">
        <v>0.26</v>
      </c>
      <c r="D26" s="164" t="s">
        <v>78</v>
      </c>
      <c r="E26" s="145"/>
      <c r="F26" s="145">
        <f>C26*12*C8</f>
        <v>2496.6240000000003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44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45">
        <f>C28*12*C8</f>
        <v>384.096</v>
      </c>
    </row>
    <row r="29" spans="1:6" s="54" customFormat="1" ht="12.75">
      <c r="A29" s="80"/>
      <c r="B29" s="84" t="s">
        <v>139</v>
      </c>
      <c r="C29" s="166"/>
      <c r="D29" s="166"/>
      <c r="E29" s="144"/>
      <c r="F29" s="144"/>
    </row>
    <row r="30" spans="1:6" s="54" customFormat="1" ht="12.75">
      <c r="A30" s="74">
        <v>2.4</v>
      </c>
      <c r="B30" s="75" t="s">
        <v>140</v>
      </c>
      <c r="C30" s="164">
        <v>0.42</v>
      </c>
      <c r="D30" s="164" t="s">
        <v>78</v>
      </c>
      <c r="E30" s="145"/>
      <c r="F30" s="145">
        <f>C30*12*C8</f>
        <v>4033.0080000000003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43"/>
    </row>
    <row r="32" spans="1:6" s="54" customFormat="1" ht="12.75">
      <c r="A32" s="80"/>
      <c r="B32" s="81" t="s">
        <v>142</v>
      </c>
      <c r="C32" s="166"/>
      <c r="D32" s="166"/>
      <c r="E32" s="144"/>
      <c r="F32" s="144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C33*12*C8</f>
        <v>12099.024000000001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242">
        <v>0.21</v>
      </c>
      <c r="D35" s="242" t="s">
        <v>78</v>
      </c>
      <c r="E35" s="164"/>
      <c r="F35" s="242">
        <f>C35*12*C8</f>
        <v>2016.5040000000001</v>
      </c>
    </row>
    <row r="36" spans="1:6" s="54" customFormat="1" ht="12.75">
      <c r="A36" s="80"/>
      <c r="B36" s="81" t="s">
        <v>146</v>
      </c>
      <c r="C36" s="243"/>
      <c r="D36" s="243"/>
      <c r="E36" s="166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45">
        <f>C37*12*C8</f>
        <v>3936.9840000000004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44"/>
    </row>
    <row r="39" spans="1:6" s="54" customFormat="1" ht="25.5">
      <c r="A39" s="74">
        <v>2.8</v>
      </c>
      <c r="B39" s="85" t="s">
        <v>174</v>
      </c>
      <c r="C39" s="164">
        <v>0.18</v>
      </c>
      <c r="D39" s="146" t="s">
        <v>78</v>
      </c>
      <c r="E39" s="146"/>
      <c r="F39" s="174">
        <f>C39*12*C8</f>
        <v>1728.4320000000002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66" t="s">
        <v>78</v>
      </c>
      <c r="E40" s="166"/>
      <c r="F40" s="144">
        <f>C40*12*C8</f>
        <v>2112.5280000000002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46">
        <f>C41*12*C8</f>
        <v>1440.36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46">
        <v>2054.16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46">
        <f>C43*12*C8</f>
        <v>5569.392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46">
        <v>1207.92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46">
        <v>2255.01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46" t="s">
        <v>78</v>
      </c>
      <c r="E46" s="146"/>
      <c r="F46" s="146">
        <f>C46*12*C8</f>
        <v>1152.288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45">
        <f>C47*12*C8</f>
        <v>576.144</v>
      </c>
    </row>
    <row r="48" spans="1:6" s="54" customFormat="1" ht="12.75">
      <c r="A48" s="86">
        <v>2.17</v>
      </c>
      <c r="B48" s="87" t="s">
        <v>154</v>
      </c>
      <c r="C48" s="146">
        <v>4.69</v>
      </c>
      <c r="D48" s="164" t="s">
        <v>78</v>
      </c>
      <c r="E48" s="164"/>
      <c r="F48" s="145">
        <v>45009.9</v>
      </c>
    </row>
    <row r="49" spans="1:6" s="54" customFormat="1" ht="12.75">
      <c r="A49" s="86">
        <v>2.18</v>
      </c>
      <c r="B49" s="87" t="s">
        <v>155</v>
      </c>
      <c r="C49" s="146">
        <v>1.39</v>
      </c>
      <c r="D49" s="146" t="s">
        <v>78</v>
      </c>
      <c r="E49" s="146"/>
      <c r="F49" s="146">
        <v>13394.79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46">
        <v>1536.38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46">
        <v>1241.35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7305.86</v>
      </c>
    </row>
    <row r="53" spans="1:6" s="54" customFormat="1" ht="12.75">
      <c r="A53" s="77"/>
      <c r="B53" s="153" t="s">
        <v>212</v>
      </c>
      <c r="C53" s="237"/>
      <c r="D53" s="237"/>
      <c r="E53" s="256"/>
      <c r="F53" s="237"/>
    </row>
    <row r="54" spans="1:6" s="54" customFormat="1" ht="12.75">
      <c r="A54" s="101"/>
      <c r="B54" s="184" t="s">
        <v>187</v>
      </c>
      <c r="C54" s="195">
        <f>SUM(C20:C53)</f>
        <v>14.690000000000001</v>
      </c>
      <c r="D54" s="191"/>
      <c r="E54" s="191"/>
      <c r="F54" s="191">
        <f>SUM(F20:F53)</f>
        <v>141123.54799999998</v>
      </c>
    </row>
    <row r="55" spans="1:6" s="54" customFormat="1" ht="12.75">
      <c r="A55" s="91"/>
      <c r="B55" s="185" t="s">
        <v>210</v>
      </c>
      <c r="C55" s="165"/>
      <c r="D55" s="143"/>
      <c r="E55" s="143"/>
      <c r="F55" s="143"/>
    </row>
    <row r="56" spans="1:6" s="54" customFormat="1" ht="12.75">
      <c r="A56" s="92"/>
      <c r="B56" s="186" t="s">
        <v>183</v>
      </c>
      <c r="C56" s="166"/>
      <c r="D56" s="144"/>
      <c r="E56" s="144"/>
      <c r="F56" s="144"/>
    </row>
    <row r="57" spans="1:6" ht="12.75">
      <c r="A57" s="81"/>
      <c r="B57" s="197" t="s">
        <v>202</v>
      </c>
      <c r="C57" s="166"/>
      <c r="D57" s="166"/>
      <c r="E57" s="166"/>
      <c r="F57" s="187">
        <f>F54+C11-E11</f>
        <v>42382.93799999998</v>
      </c>
    </row>
  </sheetData>
  <sheetProtection/>
  <mergeCells count="11">
    <mergeCell ref="D33:D34"/>
    <mergeCell ref="E33:E34"/>
    <mergeCell ref="E52:E53"/>
    <mergeCell ref="F52:F53"/>
    <mergeCell ref="D35:D36"/>
    <mergeCell ref="F35:F36"/>
    <mergeCell ref="C33:C34"/>
    <mergeCell ref="C35:C36"/>
    <mergeCell ref="C52:C53"/>
    <mergeCell ref="D52:D53"/>
    <mergeCell ref="F33:F34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9"/>
  <sheetViews>
    <sheetView zoomScalePageLayoutView="0" workbookViewId="0" topLeftCell="A44">
      <selection activeCell="C20" sqref="C20:C55"/>
    </sheetView>
  </sheetViews>
  <sheetFormatPr defaultColWidth="9.140625" defaultRowHeight="12.75"/>
  <cols>
    <col min="1" max="1" width="6.421875" style="0" customWidth="1"/>
    <col min="2" max="2" width="59.7109375" style="0" customWidth="1"/>
    <col min="3" max="3" width="13.140625" style="136" customWidth="1"/>
    <col min="4" max="4" width="16.7109375" style="136" customWidth="1"/>
    <col min="5" max="5" width="11.0039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ht="12.75">
      <c r="A7" s="1"/>
      <c r="B7" s="2" t="s">
        <v>107</v>
      </c>
      <c r="C7" s="176"/>
      <c r="D7" s="176"/>
      <c r="E7" s="156"/>
      <c r="F7" s="137"/>
    </row>
    <row r="8" spans="1:6" s="54" customFormat="1" ht="12.75">
      <c r="A8" s="51"/>
      <c r="B8" s="51" t="s">
        <v>67</v>
      </c>
      <c r="C8" s="158">
        <v>757.6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17891.82</v>
      </c>
      <c r="D11" s="173">
        <v>114550.17</v>
      </c>
      <c r="E11" s="173">
        <v>106026.15</v>
      </c>
      <c r="F11" s="140">
        <f>C11+D11-E11</f>
        <v>26415.839999999997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26415.839999999997</v>
      </c>
    </row>
    <row r="14" spans="1:6" s="54" customFormat="1" ht="12.75">
      <c r="A14" s="57"/>
      <c r="B14" s="60" t="s">
        <v>160</v>
      </c>
      <c r="C14" s="138">
        <f>E11/(C11+D11)</f>
        <v>0.800547847400964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6" s="54" customFormat="1" ht="12.75">
      <c r="A19" s="104"/>
      <c r="B19" s="108"/>
      <c r="C19" s="160" t="s">
        <v>131</v>
      </c>
      <c r="D19" s="160" t="s">
        <v>132</v>
      </c>
      <c r="E19" s="175"/>
      <c r="F19" s="160"/>
    </row>
    <row r="20" spans="1:6" s="90" customFormat="1" ht="12.75">
      <c r="A20" s="64"/>
      <c r="B20" s="109" t="s">
        <v>207</v>
      </c>
      <c r="C20" s="141">
        <v>0.51</v>
      </c>
      <c r="D20" s="141" t="s">
        <v>78</v>
      </c>
      <c r="E20" s="141"/>
      <c r="F20" s="141">
        <v>4671.48</v>
      </c>
    </row>
    <row r="21" spans="1:6" s="90" customFormat="1" ht="12.75">
      <c r="A21" s="69"/>
      <c r="B21" s="181" t="s">
        <v>209</v>
      </c>
      <c r="C21" s="142"/>
      <c r="D21" s="142"/>
      <c r="E21" s="142"/>
      <c r="F21" s="142"/>
    </row>
    <row r="22" spans="1:6" s="54" customFormat="1" ht="12.75">
      <c r="A22" s="58"/>
      <c r="B22" s="60" t="s">
        <v>216</v>
      </c>
      <c r="C22" s="139">
        <v>0.66</v>
      </c>
      <c r="D22" s="139" t="s">
        <v>78</v>
      </c>
      <c r="E22" s="139"/>
      <c r="F22" s="139">
        <f>C22*12*C8</f>
        <v>6000.192</v>
      </c>
    </row>
    <row r="23" spans="1:6" s="54" customFormat="1" ht="12.75">
      <c r="A23" s="78">
        <v>2.1</v>
      </c>
      <c r="B23" s="78" t="s">
        <v>133</v>
      </c>
      <c r="C23" s="165">
        <v>1.92</v>
      </c>
      <c r="D23" s="165" t="s">
        <v>78</v>
      </c>
      <c r="E23" s="165"/>
      <c r="F23" s="143">
        <v>17453.78</v>
      </c>
    </row>
    <row r="24" spans="1:10" s="54" customFormat="1" ht="12.75">
      <c r="A24" s="77"/>
      <c r="B24" s="78" t="s">
        <v>134</v>
      </c>
      <c r="C24" s="165"/>
      <c r="D24" s="165"/>
      <c r="E24" s="165"/>
      <c r="F24" s="143"/>
      <c r="J24" s="63"/>
    </row>
    <row r="25" spans="1:6" s="54" customFormat="1" ht="12.75">
      <c r="A25" s="77"/>
      <c r="B25" s="78" t="s">
        <v>135</v>
      </c>
      <c r="C25" s="165"/>
      <c r="D25" s="165"/>
      <c r="E25" s="165"/>
      <c r="F25" s="143"/>
    </row>
    <row r="26" spans="1:6" s="54" customFormat="1" ht="12.75">
      <c r="A26" s="80"/>
      <c r="B26" s="81" t="s">
        <v>136</v>
      </c>
      <c r="C26" s="166"/>
      <c r="D26" s="166"/>
      <c r="E26" s="166"/>
      <c r="F26" s="144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45">
        <f>C27*12*C8</f>
        <v>1363.6799999999998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44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45">
        <f>C29*12*C8</f>
        <v>363.648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44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45">
        <f>C31*12*C8</f>
        <v>3636.4800000000005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43"/>
    </row>
    <row r="33" spans="1:6" s="54" customFormat="1" ht="12.75">
      <c r="A33" s="80"/>
      <c r="B33" s="81" t="s">
        <v>142</v>
      </c>
      <c r="C33" s="166"/>
      <c r="D33" s="166"/>
      <c r="E33" s="144"/>
      <c r="F33" s="144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11454.912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1909.152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45">
        <f>C38*12*C8</f>
        <v>3727.3920000000003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44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1636.4160000000002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44">
        <f>C41*12*C8</f>
        <v>2000.064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46">
        <f>C42*12*C8</f>
        <v>1363.6799999999998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46">
        <v>1944.81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46">
        <f>C44*12*C8</f>
        <v>5272.896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46">
        <v>1143.62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46">
        <v>2134.96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46">
        <f>C47*12*C8</f>
        <v>1090.944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45">
        <f>C48*12*C8</f>
        <v>545.472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45">
        <v>42613.73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46">
        <v>12681.69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46">
        <v>1454.59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46">
        <v>1175.27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6916.92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94" t="s">
        <v>187</v>
      </c>
      <c r="C55" s="190">
        <f>SUM(C20:C54)</f>
        <v>14.57</v>
      </c>
      <c r="D55" s="195"/>
      <c r="E55" s="191"/>
      <c r="F55" s="191">
        <f>SUM(F20:F54)</f>
        <v>132555.77800000002</v>
      </c>
    </row>
    <row r="56" spans="1:6" s="54" customFormat="1" ht="12.75">
      <c r="A56" s="91"/>
      <c r="B56" s="95" t="s">
        <v>210</v>
      </c>
      <c r="C56" s="188"/>
      <c r="D56" s="165"/>
      <c r="E56" s="143"/>
      <c r="F56" s="143"/>
    </row>
    <row r="57" spans="1:6" s="54" customFormat="1" ht="12.75">
      <c r="A57" s="92"/>
      <c r="B57" s="96" t="s">
        <v>183</v>
      </c>
      <c r="C57" s="194"/>
      <c r="D57" s="166"/>
      <c r="E57" s="144"/>
      <c r="F57" s="144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44421.44800000003</v>
      </c>
    </row>
    <row r="59" spans="1:5" ht="12.75">
      <c r="A59" s="54"/>
      <c r="B59" s="54"/>
      <c r="C59" s="159"/>
      <c r="D59" s="159"/>
      <c r="E59" s="159"/>
    </row>
  </sheetData>
  <sheetProtection/>
  <mergeCells count="11">
    <mergeCell ref="D34:D35"/>
    <mergeCell ref="E34:E35"/>
    <mergeCell ref="E53:E54"/>
    <mergeCell ref="F53:F54"/>
    <mergeCell ref="D36:D37"/>
    <mergeCell ref="F36:F37"/>
    <mergeCell ref="C34:C35"/>
    <mergeCell ref="C36:C37"/>
    <mergeCell ref="C53:C54"/>
    <mergeCell ref="D53:D54"/>
    <mergeCell ref="F34:F35"/>
  </mergeCells>
  <printOptions/>
  <pageMargins left="0" right="0" top="0" bottom="0" header="0.5118110236220472" footer="0.5118110236220472"/>
  <pageSetup fitToHeight="1" fitToWidth="1"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8"/>
  <sheetViews>
    <sheetView zoomScalePageLayoutView="0" workbookViewId="0" topLeftCell="A38">
      <selection activeCell="A20" sqref="A20:A21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13.8515625" style="136" customWidth="1"/>
    <col min="4" max="4" width="17.28125" style="136" customWidth="1"/>
    <col min="5" max="5" width="13.8515625" style="136" customWidth="1"/>
    <col min="6" max="6" width="14.57421875" style="136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108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970.6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13811.2</v>
      </c>
      <c r="D11" s="173">
        <v>162165.21</v>
      </c>
      <c r="E11" s="173">
        <v>150092.63</v>
      </c>
      <c r="F11" s="140">
        <f>C11+D11-E11</f>
        <v>25883.78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25883.78</v>
      </c>
    </row>
    <row r="14" spans="1:6" s="54" customFormat="1" ht="12.75">
      <c r="A14" s="57"/>
      <c r="B14" s="60" t="s">
        <v>160</v>
      </c>
      <c r="C14" s="138">
        <f>E11/(C11+D11)</f>
        <v>0.8529133535568774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5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/>
      <c r="B20" s="60" t="s">
        <v>204</v>
      </c>
      <c r="C20" s="139">
        <v>0.57</v>
      </c>
      <c r="D20" s="139" t="s">
        <v>78</v>
      </c>
      <c r="E20" s="139"/>
      <c r="F20" s="139">
        <v>6600</v>
      </c>
    </row>
    <row r="21" spans="1:6" s="90" customFormat="1" ht="12.75">
      <c r="A21" s="58"/>
      <c r="B21" s="109" t="s">
        <v>214</v>
      </c>
      <c r="C21" s="141">
        <v>2.78</v>
      </c>
      <c r="D21" s="139" t="s">
        <v>78</v>
      </c>
      <c r="E21" s="141"/>
      <c r="F21" s="162">
        <f>C21*12*C8</f>
        <v>32379.216</v>
      </c>
    </row>
    <row r="22" spans="1:6" s="90" customFormat="1" ht="12.75">
      <c r="A22" s="104"/>
      <c r="B22" s="109" t="s">
        <v>216</v>
      </c>
      <c r="C22" s="141">
        <v>0.66</v>
      </c>
      <c r="D22" s="139" t="s">
        <v>78</v>
      </c>
      <c r="E22" s="141"/>
      <c r="F22" s="162">
        <f>C22*12*C8</f>
        <v>7687.152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45">
        <v>22360.93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43"/>
    </row>
    <row r="25" spans="1:6" s="54" customFormat="1" ht="12.75">
      <c r="A25" s="77"/>
      <c r="B25" s="78" t="s">
        <v>135</v>
      </c>
      <c r="C25" s="165"/>
      <c r="D25" s="165"/>
      <c r="E25" s="165"/>
      <c r="F25" s="143"/>
    </row>
    <row r="26" spans="1:6" s="54" customFormat="1" ht="12.75">
      <c r="A26" s="80"/>
      <c r="B26" s="81" t="s">
        <v>136</v>
      </c>
      <c r="C26" s="166"/>
      <c r="D26" s="166"/>
      <c r="E26" s="166"/>
      <c r="F26" s="144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45">
        <f>C27*12*C8</f>
        <v>1747.08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44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45">
        <f>C29*12*C8</f>
        <v>465.888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44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45">
        <f>C31*12*C8</f>
        <v>4658.880000000001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43"/>
    </row>
    <row r="33" spans="1:6" s="54" customFormat="1" ht="12.75">
      <c r="A33" s="80"/>
      <c r="B33" s="81" t="s">
        <v>142</v>
      </c>
      <c r="C33" s="166"/>
      <c r="D33" s="166"/>
      <c r="E33" s="144"/>
      <c r="F33" s="144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14675.472000000002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2445.9120000000003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45">
        <f>C38*12*C8</f>
        <v>4775.352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44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2096.496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44">
        <f>C41*12*C8</f>
        <v>2562.384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46">
        <f>C42*12*C8</f>
        <v>1747.08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46">
        <v>2491.6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46">
        <f>C44*12*C8</f>
        <v>6755.375999999999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46">
        <v>1465.14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46">
        <v>2735.21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46">
        <f>C47*12*C8</f>
        <v>1397.664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45">
        <f>C48*12*C8</f>
        <v>698.832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45">
        <v>54594.62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46">
        <v>16247.17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46">
        <v>1863.55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46">
        <v>1505.69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8861.62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184" t="s">
        <v>187</v>
      </c>
      <c r="C55" s="195">
        <f>SUM(C20:C54)</f>
        <v>17.410000000000004</v>
      </c>
      <c r="D55" s="195"/>
      <c r="E55" s="191"/>
      <c r="F55" s="191">
        <f>SUM(F20:F54)</f>
        <v>202818.31400000004</v>
      </c>
    </row>
    <row r="56" spans="1:6" s="54" customFormat="1" ht="12.75">
      <c r="A56" s="91"/>
      <c r="B56" s="185" t="s">
        <v>210</v>
      </c>
      <c r="C56" s="165"/>
      <c r="D56" s="165"/>
      <c r="E56" s="143"/>
      <c r="F56" s="143"/>
    </row>
    <row r="57" spans="1:6" s="54" customFormat="1" ht="12.75">
      <c r="A57" s="92"/>
      <c r="B57" s="186" t="s">
        <v>183</v>
      </c>
      <c r="C57" s="166"/>
      <c r="D57" s="166"/>
      <c r="E57" s="144"/>
      <c r="F57" s="144"/>
    </row>
    <row r="58" spans="1:6" ht="12.75">
      <c r="A58" s="196"/>
      <c r="B58" s="197" t="s">
        <v>202</v>
      </c>
      <c r="C58" s="198"/>
      <c r="D58" s="198"/>
      <c r="E58" s="198"/>
      <c r="F58" s="207">
        <f>F55+C11-E11</f>
        <v>66536.88400000005</v>
      </c>
    </row>
  </sheetData>
  <sheetProtection/>
  <mergeCells count="11">
    <mergeCell ref="F36:F37"/>
    <mergeCell ref="C34:C35"/>
    <mergeCell ref="C36:C37"/>
    <mergeCell ref="F34:F35"/>
    <mergeCell ref="E34:E35"/>
    <mergeCell ref="E53:E54"/>
    <mergeCell ref="F53:F54"/>
    <mergeCell ref="C53:C54"/>
    <mergeCell ref="D53:D54"/>
    <mergeCell ref="D34:D35"/>
    <mergeCell ref="D36:D37"/>
  </mergeCells>
  <printOptions/>
  <pageMargins left="0" right="0" top="0" bottom="0" header="0.5118110236220472" footer="0.5118110236220472"/>
  <pageSetup fitToHeight="1" fitToWidth="1"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65"/>
  <sheetViews>
    <sheetView zoomScalePageLayoutView="0" workbookViewId="0" topLeftCell="A35">
      <selection activeCell="I49" sqref="I49"/>
    </sheetView>
  </sheetViews>
  <sheetFormatPr defaultColWidth="9.140625" defaultRowHeight="12.75"/>
  <cols>
    <col min="1" max="1" width="5.28125" style="0" bestFit="1" customWidth="1"/>
    <col min="2" max="2" width="61.7109375" style="0" customWidth="1"/>
    <col min="3" max="3" width="16.57421875" style="136" customWidth="1"/>
    <col min="4" max="4" width="16.140625" style="136" customWidth="1"/>
    <col min="5" max="5" width="12.140625" style="136" customWidth="1"/>
    <col min="6" max="6" width="14.57421875" style="159" bestFit="1" customWidth="1"/>
    <col min="7" max="7" width="10.140625" style="0" bestFit="1" customWidth="1"/>
    <col min="9" max="9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s="54" customFormat="1" ht="12.75">
      <c r="A7" s="51"/>
      <c r="B7" s="52" t="s">
        <v>109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964.7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95107.17</v>
      </c>
      <c r="D11" s="173">
        <v>144396.07</v>
      </c>
      <c r="E11" s="173">
        <v>153995.73</v>
      </c>
      <c r="F11" s="140">
        <f>C11+D11-E11</f>
        <v>85507.50999999998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85507.50999999998</v>
      </c>
    </row>
    <row r="14" spans="1:6" s="54" customFormat="1" ht="12.75">
      <c r="A14" s="57"/>
      <c r="B14" s="60" t="s">
        <v>160</v>
      </c>
      <c r="C14" s="138">
        <f>E11/(C11+D11)</f>
        <v>0.642979735890003</v>
      </c>
      <c r="D14" s="138"/>
      <c r="E14" s="138"/>
      <c r="F14" s="138"/>
    </row>
    <row r="15" spans="1:6" s="54" customFormat="1" ht="12.75">
      <c r="A15" s="55"/>
      <c r="B15" s="61"/>
      <c r="C15" s="137"/>
      <c r="D15" s="158"/>
      <c r="E15" s="137"/>
      <c r="F15" s="137"/>
    </row>
    <row r="16" spans="1:7" s="54" customFormat="1" ht="15" customHeight="1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5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9" s="54" customFormat="1" ht="12.75">
      <c r="A19" s="69"/>
      <c r="B19" s="70"/>
      <c r="C19" s="142" t="s">
        <v>131</v>
      </c>
      <c r="D19" s="142" t="s">
        <v>132</v>
      </c>
      <c r="E19" s="172"/>
      <c r="F19" s="142"/>
      <c r="I19" s="63"/>
    </row>
    <row r="20" spans="1:9" s="90" customFormat="1" ht="12.75">
      <c r="A20" s="58"/>
      <c r="B20" s="60" t="s">
        <v>190</v>
      </c>
      <c r="C20" s="139">
        <v>0.12</v>
      </c>
      <c r="D20" s="139" t="s">
        <v>78</v>
      </c>
      <c r="E20" s="139"/>
      <c r="F20" s="139">
        <v>1380.96</v>
      </c>
      <c r="I20" s="63"/>
    </row>
    <row r="21" spans="1:9" s="90" customFormat="1" ht="12.75">
      <c r="A21" s="58"/>
      <c r="B21" s="60" t="s">
        <v>204</v>
      </c>
      <c r="C21" s="139">
        <v>0.57</v>
      </c>
      <c r="D21" s="139" t="s">
        <v>78</v>
      </c>
      <c r="E21" s="139"/>
      <c r="F21" s="139">
        <v>6600</v>
      </c>
      <c r="I21" s="63"/>
    </row>
    <row r="22" spans="1:9" s="90" customFormat="1" ht="12.75">
      <c r="A22" s="58"/>
      <c r="B22" s="60" t="s">
        <v>215</v>
      </c>
      <c r="C22" s="139">
        <v>0.66</v>
      </c>
      <c r="D22" s="142" t="s">
        <v>78</v>
      </c>
      <c r="E22" s="139"/>
      <c r="F22" s="139">
        <f>C22*12*C8</f>
        <v>7640.424</v>
      </c>
      <c r="I22" s="63"/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45">
        <v>22225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43"/>
    </row>
    <row r="25" spans="1:6" s="54" customFormat="1" ht="12.75">
      <c r="A25" s="77"/>
      <c r="B25" s="78" t="s">
        <v>135</v>
      </c>
      <c r="C25" s="165"/>
      <c r="D25" s="165"/>
      <c r="E25" s="165"/>
      <c r="F25" s="143"/>
    </row>
    <row r="26" spans="1:6" s="54" customFormat="1" ht="12.75">
      <c r="A26" s="80"/>
      <c r="B26" s="81" t="s">
        <v>136</v>
      </c>
      <c r="C26" s="166"/>
      <c r="D26" s="166"/>
      <c r="E26" s="166"/>
      <c r="F26" s="144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45">
        <f>C27*12*C8</f>
        <v>1736.4599999999998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44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45">
        <f>C29*12*C8</f>
        <v>463.056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44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45">
        <f>C31*12*C8</f>
        <v>4630.560000000001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43"/>
    </row>
    <row r="33" spans="1:6" s="54" customFormat="1" ht="12.75">
      <c r="A33" s="80"/>
      <c r="B33" s="81" t="s">
        <v>142</v>
      </c>
      <c r="C33" s="166"/>
      <c r="D33" s="166"/>
      <c r="E33" s="144"/>
      <c r="F33" s="144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14586.264000000001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2431.0440000000003</v>
      </c>
    </row>
    <row r="37" spans="1:6" s="54" customFormat="1" ht="11.25" customHeight="1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45">
        <f>C38*12*C8</f>
        <v>4746.3240000000005</v>
      </c>
    </row>
    <row r="39" spans="1:6" s="54" customFormat="1" ht="11.25" customHeight="1">
      <c r="A39" s="80"/>
      <c r="B39" s="81" t="s">
        <v>148</v>
      </c>
      <c r="C39" s="166"/>
      <c r="D39" s="166"/>
      <c r="E39" s="166"/>
      <c r="F39" s="144"/>
    </row>
    <row r="40" spans="1:6" s="54" customFormat="1" ht="27" customHeight="1">
      <c r="A40" s="74">
        <v>2.8</v>
      </c>
      <c r="B40" s="85" t="s">
        <v>174</v>
      </c>
      <c r="C40" s="164">
        <v>0.18</v>
      </c>
      <c r="D40" s="164" t="s">
        <v>78</v>
      </c>
      <c r="E40" s="164"/>
      <c r="F40" s="145">
        <f>C40*12*C8</f>
        <v>2083.7520000000004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46" t="s">
        <v>78</v>
      </c>
      <c r="E41" s="146"/>
      <c r="F41" s="146">
        <f>C41*12*C8</f>
        <v>2546.8080000000004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46">
        <f>C42*12*C8</f>
        <v>1736.4599999999998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46">
        <v>2476.44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46">
        <f>C44*12*C8</f>
        <v>6714.311999999999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46">
        <v>1456.24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46">
        <v>2718.59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64" t="s">
        <v>78</v>
      </c>
      <c r="E47" s="164"/>
      <c r="F47" s="145">
        <f>C47*12*C8</f>
        <v>1389.1680000000001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45">
        <f>C48*12*C8</f>
        <v>694.5840000000001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46" t="s">
        <v>78</v>
      </c>
      <c r="E49" s="146"/>
      <c r="F49" s="146">
        <v>54262.75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46">
        <v>16148.4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46">
        <v>1852.22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46">
        <v>1496.54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8807.75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184" t="s">
        <v>187</v>
      </c>
      <c r="C55" s="195">
        <f>SUM(C20:C54)</f>
        <v>14.750000000000002</v>
      </c>
      <c r="D55" s="195"/>
      <c r="E55" s="191"/>
      <c r="F55" s="191">
        <f>SUM(F20:F54)</f>
        <v>170824.10600000006</v>
      </c>
    </row>
    <row r="56" spans="1:6" s="54" customFormat="1" ht="12.75">
      <c r="A56" s="91"/>
      <c r="B56" s="185" t="s">
        <v>210</v>
      </c>
      <c r="C56" s="165"/>
      <c r="D56" s="165"/>
      <c r="E56" s="143"/>
      <c r="F56" s="143"/>
    </row>
    <row r="57" spans="1:6" s="54" customFormat="1" ht="12.75">
      <c r="A57" s="92"/>
      <c r="B57" s="186" t="s">
        <v>183</v>
      </c>
      <c r="C57" s="166"/>
      <c r="D57" s="166"/>
      <c r="E57" s="144"/>
      <c r="F57" s="144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111935.54600000006</v>
      </c>
    </row>
    <row r="59" spans="3:6" s="54" customFormat="1" ht="12.75">
      <c r="C59" s="159"/>
      <c r="D59" s="159"/>
      <c r="E59" s="159"/>
      <c r="F59" s="159"/>
    </row>
    <row r="60" spans="3:6" s="54" customFormat="1" ht="12.75">
      <c r="C60" s="159"/>
      <c r="D60" s="159"/>
      <c r="E60" s="159"/>
      <c r="F60" s="159"/>
    </row>
    <row r="61" spans="3:6" s="54" customFormat="1" ht="12.75">
      <c r="C61" s="159"/>
      <c r="D61" s="159"/>
      <c r="E61" s="159"/>
      <c r="F61" s="159"/>
    </row>
    <row r="62" spans="3:6" s="54" customFormat="1" ht="12.75">
      <c r="C62" s="159"/>
      <c r="D62" s="159"/>
      <c r="E62" s="159"/>
      <c r="F62" s="159"/>
    </row>
    <row r="63" spans="3:6" s="54" customFormat="1" ht="12.75">
      <c r="C63" s="159"/>
      <c r="D63" s="159"/>
      <c r="E63" s="159"/>
      <c r="F63" s="159"/>
    </row>
    <row r="64" spans="3:6" s="54" customFormat="1" ht="12.75">
      <c r="C64" s="159"/>
      <c r="D64" s="159"/>
      <c r="E64" s="159"/>
      <c r="F64" s="159"/>
    </row>
    <row r="65" spans="3:6" s="54" customFormat="1" ht="12.75">
      <c r="C65" s="159"/>
      <c r="D65" s="159"/>
      <c r="E65" s="159"/>
      <c r="F65" s="159"/>
    </row>
    <row r="66" spans="3:6" s="54" customFormat="1" ht="12.75">
      <c r="C66" s="159"/>
      <c r="D66" s="159"/>
      <c r="E66" s="159"/>
      <c r="F66" s="159"/>
    </row>
    <row r="67" spans="3:6" s="54" customFormat="1" ht="12.75">
      <c r="C67" s="159"/>
      <c r="D67" s="159"/>
      <c r="E67" s="159"/>
      <c r="F67" s="159"/>
    </row>
    <row r="68" spans="3:6" s="54" customFormat="1" ht="12.75">
      <c r="C68" s="159"/>
      <c r="D68" s="159"/>
      <c r="E68" s="159"/>
      <c r="F68" s="159"/>
    </row>
    <row r="69" spans="3:6" s="54" customFormat="1" ht="12.75">
      <c r="C69" s="159"/>
      <c r="D69" s="159"/>
      <c r="E69" s="159"/>
      <c r="F69" s="159"/>
    </row>
    <row r="70" spans="3:6" s="54" customFormat="1" ht="12.75">
      <c r="C70" s="159"/>
      <c r="D70" s="159"/>
      <c r="E70" s="159"/>
      <c r="F70" s="159"/>
    </row>
    <row r="71" spans="3:6" s="54" customFormat="1" ht="12.75">
      <c r="C71" s="159"/>
      <c r="D71" s="159"/>
      <c r="E71" s="159"/>
      <c r="F71" s="159"/>
    </row>
    <row r="72" spans="3:6" s="54" customFormat="1" ht="12.75">
      <c r="C72" s="159"/>
      <c r="D72" s="159"/>
      <c r="E72" s="159"/>
      <c r="F72" s="159"/>
    </row>
    <row r="73" spans="3:6" s="54" customFormat="1" ht="12.75">
      <c r="C73" s="159"/>
      <c r="D73" s="159"/>
      <c r="E73" s="159"/>
      <c r="F73" s="159"/>
    </row>
    <row r="74" spans="3:6" s="54" customFormat="1" ht="12.75">
      <c r="C74" s="159"/>
      <c r="D74" s="159"/>
      <c r="E74" s="159"/>
      <c r="F74" s="159"/>
    </row>
    <row r="75" spans="3:6" s="54" customFormat="1" ht="12.75">
      <c r="C75" s="159"/>
      <c r="D75" s="159"/>
      <c r="E75" s="159"/>
      <c r="F75" s="159"/>
    </row>
    <row r="76" spans="3:6" s="54" customFormat="1" ht="12.75">
      <c r="C76" s="159"/>
      <c r="D76" s="159"/>
      <c r="E76" s="159"/>
      <c r="F76" s="159"/>
    </row>
    <row r="77" spans="3:6" s="54" customFormat="1" ht="12.75">
      <c r="C77" s="159"/>
      <c r="D77" s="159"/>
      <c r="E77" s="159"/>
      <c r="F77" s="159"/>
    </row>
    <row r="78" spans="3:6" s="54" customFormat="1" ht="12.75">
      <c r="C78" s="159"/>
      <c r="D78" s="159"/>
      <c r="E78" s="159"/>
      <c r="F78" s="159"/>
    </row>
    <row r="79" spans="3:6" s="54" customFormat="1" ht="12.75">
      <c r="C79" s="159"/>
      <c r="D79" s="159"/>
      <c r="E79" s="159"/>
      <c r="F79" s="159"/>
    </row>
    <row r="80" spans="3:6" s="54" customFormat="1" ht="12.75">
      <c r="C80" s="159"/>
      <c r="D80" s="159"/>
      <c r="E80" s="159"/>
      <c r="F80" s="159"/>
    </row>
    <row r="81" spans="3:6" s="54" customFormat="1" ht="12.75">
      <c r="C81" s="159"/>
      <c r="D81" s="159"/>
      <c r="E81" s="159"/>
      <c r="F81" s="159"/>
    </row>
    <row r="82" spans="3:6" s="54" customFormat="1" ht="12.75">
      <c r="C82" s="159"/>
      <c r="D82" s="159"/>
      <c r="E82" s="159"/>
      <c r="F82" s="159"/>
    </row>
    <row r="83" spans="3:6" s="54" customFormat="1" ht="12.75">
      <c r="C83" s="159"/>
      <c r="D83" s="159"/>
      <c r="E83" s="159"/>
      <c r="F83" s="159"/>
    </row>
    <row r="84" spans="3:6" s="54" customFormat="1" ht="12.75">
      <c r="C84" s="159"/>
      <c r="D84" s="159"/>
      <c r="E84" s="159"/>
      <c r="F84" s="159"/>
    </row>
    <row r="85" spans="3:6" s="54" customFormat="1" ht="12.75">
      <c r="C85" s="159"/>
      <c r="D85" s="159"/>
      <c r="E85" s="159"/>
      <c r="F85" s="159"/>
    </row>
    <row r="86" spans="3:6" s="54" customFormat="1" ht="12.75">
      <c r="C86" s="159"/>
      <c r="D86" s="159"/>
      <c r="E86" s="159"/>
      <c r="F86" s="159"/>
    </row>
    <row r="87" spans="3:6" s="54" customFormat="1" ht="12.75">
      <c r="C87" s="159"/>
      <c r="D87" s="159"/>
      <c r="E87" s="159"/>
      <c r="F87" s="159"/>
    </row>
    <row r="88" spans="3:6" s="54" customFormat="1" ht="12.75">
      <c r="C88" s="159"/>
      <c r="D88" s="159"/>
      <c r="E88" s="159"/>
      <c r="F88" s="159"/>
    </row>
    <row r="89" spans="3:6" s="54" customFormat="1" ht="12.75">
      <c r="C89" s="159"/>
      <c r="D89" s="159"/>
      <c r="E89" s="159"/>
      <c r="F89" s="159"/>
    </row>
    <row r="90" spans="3:6" s="54" customFormat="1" ht="12.75">
      <c r="C90" s="159"/>
      <c r="D90" s="159"/>
      <c r="E90" s="159"/>
      <c r="F90" s="159"/>
    </row>
    <row r="91" spans="3:6" s="54" customFormat="1" ht="12.75">
      <c r="C91" s="159"/>
      <c r="D91" s="159"/>
      <c r="E91" s="159"/>
      <c r="F91" s="159"/>
    </row>
    <row r="92" spans="3:6" s="54" customFormat="1" ht="12.75">
      <c r="C92" s="159"/>
      <c r="D92" s="159"/>
      <c r="E92" s="159"/>
      <c r="F92" s="159"/>
    </row>
    <row r="93" spans="3:6" s="54" customFormat="1" ht="12.75">
      <c r="C93" s="159"/>
      <c r="D93" s="159"/>
      <c r="E93" s="159"/>
      <c r="F93" s="159"/>
    </row>
    <row r="94" spans="3:6" s="54" customFormat="1" ht="12.75">
      <c r="C94" s="159"/>
      <c r="D94" s="159"/>
      <c r="E94" s="159"/>
      <c r="F94" s="159"/>
    </row>
    <row r="95" spans="3:6" s="54" customFormat="1" ht="12.75">
      <c r="C95" s="159"/>
      <c r="D95" s="159"/>
      <c r="E95" s="159"/>
      <c r="F95" s="159"/>
    </row>
    <row r="96" spans="3:6" s="54" customFormat="1" ht="12.75">
      <c r="C96" s="159"/>
      <c r="D96" s="159"/>
      <c r="E96" s="159"/>
      <c r="F96" s="159"/>
    </row>
    <row r="97" spans="3:6" s="54" customFormat="1" ht="12.75">
      <c r="C97" s="159"/>
      <c r="D97" s="159"/>
      <c r="E97" s="159"/>
      <c r="F97" s="159"/>
    </row>
    <row r="98" spans="3:6" s="54" customFormat="1" ht="12.75">
      <c r="C98" s="159"/>
      <c r="D98" s="159"/>
      <c r="E98" s="159"/>
      <c r="F98" s="159"/>
    </row>
    <row r="99" spans="3:6" s="54" customFormat="1" ht="12.75">
      <c r="C99" s="159"/>
      <c r="D99" s="159"/>
      <c r="E99" s="159"/>
      <c r="F99" s="159"/>
    </row>
    <row r="100" spans="3:6" s="54" customFormat="1" ht="12.75">
      <c r="C100" s="159"/>
      <c r="D100" s="159"/>
      <c r="E100" s="159"/>
      <c r="F100" s="159"/>
    </row>
    <row r="101" spans="3:6" s="54" customFormat="1" ht="12.75">
      <c r="C101" s="159"/>
      <c r="D101" s="159"/>
      <c r="E101" s="159"/>
      <c r="F101" s="159"/>
    </row>
    <row r="102" spans="3:6" s="54" customFormat="1" ht="12.75">
      <c r="C102" s="159"/>
      <c r="D102" s="159"/>
      <c r="E102" s="159"/>
      <c r="F102" s="159"/>
    </row>
    <row r="103" spans="3:6" s="54" customFormat="1" ht="12.75">
      <c r="C103" s="159"/>
      <c r="D103" s="159"/>
      <c r="E103" s="159"/>
      <c r="F103" s="159"/>
    </row>
    <row r="104" spans="3:6" s="54" customFormat="1" ht="12.75">
      <c r="C104" s="159"/>
      <c r="D104" s="159"/>
      <c r="E104" s="159"/>
      <c r="F104" s="159"/>
    </row>
    <row r="105" spans="3:6" s="54" customFormat="1" ht="12.75">
      <c r="C105" s="159"/>
      <c r="D105" s="159"/>
      <c r="E105" s="159"/>
      <c r="F105" s="159"/>
    </row>
    <row r="106" spans="3:6" s="54" customFormat="1" ht="12.75">
      <c r="C106" s="159"/>
      <c r="D106" s="159"/>
      <c r="E106" s="159"/>
      <c r="F106" s="159"/>
    </row>
    <row r="107" spans="3:6" s="54" customFormat="1" ht="12.75">
      <c r="C107" s="159"/>
      <c r="D107" s="159"/>
      <c r="E107" s="159"/>
      <c r="F107" s="159"/>
    </row>
    <row r="108" spans="3:6" s="54" customFormat="1" ht="12.75">
      <c r="C108" s="159"/>
      <c r="D108" s="159"/>
      <c r="E108" s="159"/>
      <c r="F108" s="159"/>
    </row>
    <row r="109" spans="3:6" s="54" customFormat="1" ht="12.75">
      <c r="C109" s="159"/>
      <c r="D109" s="159"/>
      <c r="E109" s="159"/>
      <c r="F109" s="159"/>
    </row>
    <row r="110" spans="3:6" s="54" customFormat="1" ht="12.75">
      <c r="C110" s="159"/>
      <c r="D110" s="159"/>
      <c r="E110" s="159"/>
      <c r="F110" s="159"/>
    </row>
    <row r="111" spans="3:6" s="54" customFormat="1" ht="12.75">
      <c r="C111" s="159"/>
      <c r="D111" s="159"/>
      <c r="E111" s="159"/>
      <c r="F111" s="159"/>
    </row>
    <row r="112" spans="3:6" s="54" customFormat="1" ht="12.75">
      <c r="C112" s="159"/>
      <c r="D112" s="159"/>
      <c r="E112" s="159"/>
      <c r="F112" s="159"/>
    </row>
    <row r="113" spans="3:6" s="54" customFormat="1" ht="12.75">
      <c r="C113" s="159"/>
      <c r="D113" s="159"/>
      <c r="E113" s="159"/>
      <c r="F113" s="159"/>
    </row>
    <row r="114" spans="3:6" s="54" customFormat="1" ht="12.75">
      <c r="C114" s="159"/>
      <c r="D114" s="159"/>
      <c r="E114" s="159"/>
      <c r="F114" s="159"/>
    </row>
    <row r="115" spans="3:6" s="54" customFormat="1" ht="12.75">
      <c r="C115" s="159"/>
      <c r="D115" s="159"/>
      <c r="E115" s="159"/>
      <c r="F115" s="159"/>
    </row>
    <row r="116" spans="3:6" s="54" customFormat="1" ht="12.75">
      <c r="C116" s="159"/>
      <c r="D116" s="159"/>
      <c r="E116" s="159"/>
      <c r="F116" s="159"/>
    </row>
    <row r="117" spans="3:6" s="54" customFormat="1" ht="12.75">
      <c r="C117" s="159"/>
      <c r="D117" s="159"/>
      <c r="E117" s="159"/>
      <c r="F117" s="159"/>
    </row>
    <row r="118" spans="3:6" s="54" customFormat="1" ht="12.75">
      <c r="C118" s="159"/>
      <c r="D118" s="159"/>
      <c r="E118" s="159"/>
      <c r="F118" s="159"/>
    </row>
    <row r="119" spans="3:6" s="54" customFormat="1" ht="12.75">
      <c r="C119" s="159"/>
      <c r="D119" s="159"/>
      <c r="E119" s="159"/>
      <c r="F119" s="159"/>
    </row>
    <row r="120" spans="3:6" s="54" customFormat="1" ht="12.75">
      <c r="C120" s="159"/>
      <c r="D120" s="159"/>
      <c r="E120" s="159"/>
      <c r="F120" s="159"/>
    </row>
    <row r="121" spans="3:6" s="54" customFormat="1" ht="12.75">
      <c r="C121" s="159"/>
      <c r="D121" s="159"/>
      <c r="E121" s="159"/>
      <c r="F121" s="159"/>
    </row>
    <row r="122" spans="3:6" s="54" customFormat="1" ht="12.75">
      <c r="C122" s="159"/>
      <c r="D122" s="159"/>
      <c r="E122" s="159"/>
      <c r="F122" s="159"/>
    </row>
    <row r="123" spans="3:6" s="54" customFormat="1" ht="12.75">
      <c r="C123" s="159"/>
      <c r="D123" s="159"/>
      <c r="E123" s="159"/>
      <c r="F123" s="159"/>
    </row>
    <row r="124" spans="3:6" s="54" customFormat="1" ht="12.75">
      <c r="C124" s="159"/>
      <c r="D124" s="159"/>
      <c r="E124" s="159"/>
      <c r="F124" s="159"/>
    </row>
    <row r="125" spans="3:6" s="54" customFormat="1" ht="12.75">
      <c r="C125" s="159"/>
      <c r="D125" s="159"/>
      <c r="E125" s="159"/>
      <c r="F125" s="159"/>
    </row>
    <row r="126" spans="3:6" s="54" customFormat="1" ht="12.75">
      <c r="C126" s="159"/>
      <c r="D126" s="159"/>
      <c r="E126" s="159"/>
      <c r="F126" s="159"/>
    </row>
    <row r="127" spans="3:6" s="54" customFormat="1" ht="12.75">
      <c r="C127" s="159"/>
      <c r="D127" s="159"/>
      <c r="E127" s="159"/>
      <c r="F127" s="159"/>
    </row>
    <row r="128" spans="3:6" s="54" customFormat="1" ht="12.75">
      <c r="C128" s="159"/>
      <c r="D128" s="159"/>
      <c r="E128" s="159"/>
      <c r="F128" s="159"/>
    </row>
    <row r="129" spans="3:6" s="54" customFormat="1" ht="12.75">
      <c r="C129" s="159"/>
      <c r="D129" s="159"/>
      <c r="E129" s="159"/>
      <c r="F129" s="159"/>
    </row>
    <row r="130" spans="3:6" s="54" customFormat="1" ht="12.75">
      <c r="C130" s="159"/>
      <c r="D130" s="159"/>
      <c r="E130" s="159"/>
      <c r="F130" s="159"/>
    </row>
    <row r="131" spans="3:6" s="54" customFormat="1" ht="12.75">
      <c r="C131" s="159"/>
      <c r="D131" s="159"/>
      <c r="E131" s="159"/>
      <c r="F131" s="159"/>
    </row>
    <row r="132" spans="3:6" s="54" customFormat="1" ht="12.75">
      <c r="C132" s="159"/>
      <c r="D132" s="159"/>
      <c r="E132" s="159"/>
      <c r="F132" s="159"/>
    </row>
    <row r="133" spans="3:6" s="54" customFormat="1" ht="12.75">
      <c r="C133" s="159"/>
      <c r="D133" s="159"/>
      <c r="E133" s="159"/>
      <c r="F133" s="159"/>
    </row>
    <row r="134" spans="3:6" s="54" customFormat="1" ht="12.75">
      <c r="C134" s="159"/>
      <c r="D134" s="159"/>
      <c r="E134" s="159"/>
      <c r="F134" s="159"/>
    </row>
    <row r="135" spans="3:6" s="54" customFormat="1" ht="12.75">
      <c r="C135" s="159"/>
      <c r="D135" s="159"/>
      <c r="E135" s="159"/>
      <c r="F135" s="159"/>
    </row>
    <row r="136" spans="3:6" s="54" customFormat="1" ht="12.75">
      <c r="C136" s="159"/>
      <c r="D136" s="159"/>
      <c r="E136" s="159"/>
      <c r="F136" s="159"/>
    </row>
    <row r="137" spans="3:6" s="54" customFormat="1" ht="12.75">
      <c r="C137" s="159"/>
      <c r="D137" s="159"/>
      <c r="E137" s="159"/>
      <c r="F137" s="159"/>
    </row>
    <row r="138" spans="3:6" s="54" customFormat="1" ht="12.75">
      <c r="C138" s="159"/>
      <c r="D138" s="159"/>
      <c r="E138" s="159"/>
      <c r="F138" s="159"/>
    </row>
    <row r="139" spans="3:6" s="54" customFormat="1" ht="12.75">
      <c r="C139" s="159"/>
      <c r="D139" s="159"/>
      <c r="E139" s="159"/>
      <c r="F139" s="159"/>
    </row>
    <row r="140" spans="3:6" s="54" customFormat="1" ht="12.75">
      <c r="C140" s="159"/>
      <c r="D140" s="159"/>
      <c r="E140" s="159"/>
      <c r="F140" s="159"/>
    </row>
    <row r="141" spans="3:6" s="54" customFormat="1" ht="12.75">
      <c r="C141" s="159"/>
      <c r="D141" s="159"/>
      <c r="E141" s="159"/>
      <c r="F141" s="159"/>
    </row>
    <row r="142" spans="3:6" s="54" customFormat="1" ht="12.75">
      <c r="C142" s="159"/>
      <c r="D142" s="159"/>
      <c r="E142" s="159"/>
      <c r="F142" s="159"/>
    </row>
    <row r="143" spans="3:6" s="54" customFormat="1" ht="12.75">
      <c r="C143" s="159"/>
      <c r="D143" s="159"/>
      <c r="E143" s="159"/>
      <c r="F143" s="159"/>
    </row>
    <row r="144" spans="3:6" s="54" customFormat="1" ht="12.75">
      <c r="C144" s="159"/>
      <c r="D144" s="159"/>
      <c r="E144" s="159"/>
      <c r="F144" s="159"/>
    </row>
    <row r="145" spans="3:6" s="54" customFormat="1" ht="12.75">
      <c r="C145" s="159"/>
      <c r="D145" s="159"/>
      <c r="E145" s="159"/>
      <c r="F145" s="159"/>
    </row>
    <row r="146" spans="3:6" s="54" customFormat="1" ht="12.75">
      <c r="C146" s="159"/>
      <c r="D146" s="159"/>
      <c r="E146" s="159"/>
      <c r="F146" s="159"/>
    </row>
    <row r="147" spans="3:6" s="54" customFormat="1" ht="12.75">
      <c r="C147" s="159"/>
      <c r="D147" s="159"/>
      <c r="E147" s="159"/>
      <c r="F147" s="159"/>
    </row>
    <row r="148" spans="3:6" s="54" customFormat="1" ht="12.75">
      <c r="C148" s="159"/>
      <c r="D148" s="159"/>
      <c r="E148" s="159"/>
      <c r="F148" s="159"/>
    </row>
    <row r="149" spans="3:6" s="54" customFormat="1" ht="12.75">
      <c r="C149" s="159"/>
      <c r="D149" s="159"/>
      <c r="E149" s="159"/>
      <c r="F149" s="159"/>
    </row>
    <row r="150" spans="3:6" s="54" customFormat="1" ht="12.75">
      <c r="C150" s="159"/>
      <c r="D150" s="159"/>
      <c r="E150" s="159"/>
      <c r="F150" s="159"/>
    </row>
    <row r="151" spans="3:6" s="54" customFormat="1" ht="12.75">
      <c r="C151" s="159"/>
      <c r="D151" s="159"/>
      <c r="E151" s="159"/>
      <c r="F151" s="159"/>
    </row>
    <row r="152" spans="3:6" s="54" customFormat="1" ht="12.75">
      <c r="C152" s="159"/>
      <c r="D152" s="159"/>
      <c r="E152" s="159"/>
      <c r="F152" s="159"/>
    </row>
    <row r="153" spans="3:6" s="54" customFormat="1" ht="12.75">
      <c r="C153" s="159"/>
      <c r="D153" s="159"/>
      <c r="E153" s="159"/>
      <c r="F153" s="159"/>
    </row>
    <row r="154" spans="3:6" s="54" customFormat="1" ht="12.75">
      <c r="C154" s="159"/>
      <c r="D154" s="159"/>
      <c r="E154" s="159"/>
      <c r="F154" s="159"/>
    </row>
    <row r="155" spans="3:6" s="54" customFormat="1" ht="12.75">
      <c r="C155" s="159"/>
      <c r="D155" s="159"/>
      <c r="E155" s="159"/>
      <c r="F155" s="159"/>
    </row>
    <row r="156" spans="3:6" s="54" customFormat="1" ht="12.75">
      <c r="C156" s="159"/>
      <c r="D156" s="159"/>
      <c r="E156" s="159"/>
      <c r="F156" s="159"/>
    </row>
    <row r="157" spans="3:6" s="54" customFormat="1" ht="12.75">
      <c r="C157" s="159"/>
      <c r="D157" s="159"/>
      <c r="E157" s="159"/>
      <c r="F157" s="159"/>
    </row>
    <row r="158" spans="3:6" s="54" customFormat="1" ht="12.75">
      <c r="C158" s="159"/>
      <c r="D158" s="159"/>
      <c r="E158" s="159"/>
      <c r="F158" s="159"/>
    </row>
    <row r="159" spans="3:6" s="54" customFormat="1" ht="12.75">
      <c r="C159" s="159"/>
      <c r="D159" s="159"/>
      <c r="E159" s="159"/>
      <c r="F159" s="159"/>
    </row>
    <row r="160" spans="3:6" s="54" customFormat="1" ht="12.75">
      <c r="C160" s="159"/>
      <c r="D160" s="159"/>
      <c r="E160" s="159"/>
      <c r="F160" s="159"/>
    </row>
    <row r="161" spans="3:6" s="54" customFormat="1" ht="12.75">
      <c r="C161" s="159"/>
      <c r="D161" s="159"/>
      <c r="E161" s="159"/>
      <c r="F161" s="159"/>
    </row>
    <row r="162" spans="3:6" s="54" customFormat="1" ht="12.75">
      <c r="C162" s="159"/>
      <c r="D162" s="159"/>
      <c r="E162" s="159"/>
      <c r="F162" s="159"/>
    </row>
    <row r="163" spans="3:6" s="54" customFormat="1" ht="12.75">
      <c r="C163" s="159"/>
      <c r="D163" s="159"/>
      <c r="E163" s="159"/>
      <c r="F163" s="159"/>
    </row>
    <row r="164" spans="3:6" s="54" customFormat="1" ht="12.75">
      <c r="C164" s="159"/>
      <c r="D164" s="159"/>
      <c r="E164" s="159"/>
      <c r="F164" s="159"/>
    </row>
    <row r="165" spans="3:6" s="54" customFormat="1" ht="12.75">
      <c r="C165" s="159"/>
      <c r="D165" s="159"/>
      <c r="E165" s="159"/>
      <c r="F165" s="159"/>
    </row>
  </sheetData>
  <sheetProtection/>
  <mergeCells count="11">
    <mergeCell ref="C34:C35"/>
    <mergeCell ref="C36:C37"/>
    <mergeCell ref="C53:C54"/>
    <mergeCell ref="D53:D54"/>
    <mergeCell ref="E53:E54"/>
    <mergeCell ref="F53:F54"/>
    <mergeCell ref="D34:D35"/>
    <mergeCell ref="E34:E35"/>
    <mergeCell ref="F34:F35"/>
    <mergeCell ref="D36:D37"/>
    <mergeCell ref="F36:F37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8"/>
  <sheetViews>
    <sheetView zoomScalePageLayoutView="0" workbookViewId="0" topLeftCell="A44">
      <selection activeCell="C20" sqref="C20:C55"/>
    </sheetView>
  </sheetViews>
  <sheetFormatPr defaultColWidth="9.140625" defaultRowHeight="12.75"/>
  <cols>
    <col min="1" max="1" width="4.421875" style="0" customWidth="1"/>
    <col min="2" max="2" width="60.8515625" style="0" customWidth="1"/>
    <col min="3" max="3" width="15.421875" style="136" customWidth="1"/>
    <col min="4" max="4" width="15.8515625" style="136" customWidth="1"/>
    <col min="5" max="5" width="12.00390625" style="136" customWidth="1"/>
    <col min="6" max="6" width="14.57421875" style="159" bestFit="1" customWidth="1"/>
    <col min="7" max="7" width="10.140625" style="0" bestFit="1" customWidth="1"/>
    <col min="9" max="9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110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765.5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81456.03</v>
      </c>
      <c r="D11" s="173">
        <v>114104.52</v>
      </c>
      <c r="E11" s="173">
        <v>125117.09</v>
      </c>
      <c r="F11" s="140">
        <f>C11+D11-E11</f>
        <v>70443.45999999999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70443.45999999999</v>
      </c>
    </row>
    <row r="14" spans="1:6" s="54" customFormat="1" ht="12.75">
      <c r="A14" s="57"/>
      <c r="B14" s="60" t="s">
        <v>160</v>
      </c>
      <c r="C14" s="138">
        <f>E11/(C11+D11)</f>
        <v>0.6397869611227827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9" s="54" customFormat="1" ht="12.75">
      <c r="A19" s="69"/>
      <c r="B19" s="70"/>
      <c r="C19" s="142" t="s">
        <v>131</v>
      </c>
      <c r="D19" s="142" t="s">
        <v>132</v>
      </c>
      <c r="E19" s="172"/>
      <c r="F19" s="163"/>
      <c r="I19" s="63"/>
    </row>
    <row r="20" spans="1:9" s="90" customFormat="1" ht="12.75">
      <c r="A20" s="58"/>
      <c r="B20" s="60" t="s">
        <v>192</v>
      </c>
      <c r="C20" s="139">
        <v>0.26</v>
      </c>
      <c r="D20" s="139" t="s">
        <v>78</v>
      </c>
      <c r="E20" s="139"/>
      <c r="F20" s="139">
        <v>2380.96</v>
      </c>
      <c r="I20" s="63"/>
    </row>
    <row r="21" spans="1:9" s="90" customFormat="1" ht="12.75">
      <c r="A21" s="58"/>
      <c r="B21" s="60" t="s">
        <v>204</v>
      </c>
      <c r="C21" s="139">
        <v>0.52</v>
      </c>
      <c r="D21" s="139" t="s">
        <v>78</v>
      </c>
      <c r="E21" s="139"/>
      <c r="F21" s="139">
        <v>4800</v>
      </c>
      <c r="I21" s="63"/>
    </row>
    <row r="22" spans="1:6" s="54" customFormat="1" ht="12.75">
      <c r="A22" s="58"/>
      <c r="B22" s="109" t="s">
        <v>216</v>
      </c>
      <c r="C22" s="141">
        <v>0.66</v>
      </c>
      <c r="D22" s="139" t="s">
        <v>78</v>
      </c>
      <c r="E22" s="141"/>
      <c r="F22" s="162">
        <f>C22*12*C8</f>
        <v>6062.76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17635.78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C27*12*C8</f>
        <v>1377.8999999999999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C29*12*C8</f>
        <v>367.44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C31*12*C8</f>
        <v>3674.4000000000005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11574.36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242"/>
      <c r="F36" s="242">
        <f>C36*12*C8</f>
        <v>1929.06</v>
      </c>
    </row>
    <row r="37" spans="1:6" s="54" customFormat="1" ht="12.75">
      <c r="A37" s="80"/>
      <c r="B37" s="81" t="s">
        <v>146</v>
      </c>
      <c r="C37" s="243"/>
      <c r="D37" s="243"/>
      <c r="E37" s="243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C38*12*C8</f>
        <v>3766.2599999999998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1653.48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C41*12*C8</f>
        <v>2020.92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64" t="s">
        <v>78</v>
      </c>
      <c r="E42" s="164"/>
      <c r="F42" s="167">
        <f>C42*12*C8</f>
        <v>1377.8999999999999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1965.09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C44*12*C8</f>
        <v>5327.879999999999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1155.54</v>
      </c>
    </row>
    <row r="46" spans="1:6" s="54" customFormat="1" ht="12.75">
      <c r="A46" s="88">
        <v>2.14</v>
      </c>
      <c r="B46" s="87" t="s">
        <v>153</v>
      </c>
      <c r="C46" s="146">
        <v>0.24</v>
      </c>
      <c r="D46" s="146" t="s">
        <v>78</v>
      </c>
      <c r="E46" s="146"/>
      <c r="F46" s="179">
        <v>2157.23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C47*12*C8</f>
        <v>1102.32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46" t="s">
        <v>78</v>
      </c>
      <c r="E48" s="146"/>
      <c r="F48" s="179">
        <f>C48*12*C8</f>
        <v>551.16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67">
        <v>43058.09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64" t="s">
        <v>78</v>
      </c>
      <c r="E50" s="164"/>
      <c r="F50" s="167">
        <v>12813.94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1469.76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1187.53</v>
      </c>
    </row>
    <row r="53" spans="1:6" s="54" customFormat="1" ht="12.75">
      <c r="A53" s="90">
        <v>2.21</v>
      </c>
      <c r="B53" s="204" t="s">
        <v>213</v>
      </c>
      <c r="C53" s="236">
        <v>0.77</v>
      </c>
      <c r="D53" s="236" t="s">
        <v>78</v>
      </c>
      <c r="E53" s="242"/>
      <c r="F53" s="236">
        <v>6989.05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184" t="s">
        <v>187</v>
      </c>
      <c r="C55" s="195">
        <f>SUM(C20:C54)</f>
        <v>14.860000000000001</v>
      </c>
      <c r="D55" s="191"/>
      <c r="E55" s="195"/>
      <c r="F55" s="191">
        <f>SUM(F20:F54)</f>
        <v>136398.81</v>
      </c>
    </row>
    <row r="56" spans="1:6" s="54" customFormat="1" ht="12.75">
      <c r="A56" s="185"/>
      <c r="B56" s="185" t="s">
        <v>210</v>
      </c>
      <c r="C56" s="165"/>
      <c r="D56" s="143"/>
      <c r="E56" s="165"/>
      <c r="F56" s="183"/>
    </row>
    <row r="57" spans="1:6" s="54" customFormat="1" ht="12.75">
      <c r="A57" s="186"/>
      <c r="B57" s="186" t="s">
        <v>183</v>
      </c>
      <c r="C57" s="166"/>
      <c r="D57" s="144"/>
      <c r="E57" s="166"/>
      <c r="F57" s="168"/>
    </row>
    <row r="58" spans="1:6" ht="12.75">
      <c r="A58" s="81"/>
      <c r="B58" s="197" t="s">
        <v>202</v>
      </c>
      <c r="C58" s="166"/>
      <c r="D58" s="166"/>
      <c r="E58" s="166"/>
      <c r="F58" s="187">
        <f>F55+C11-E11</f>
        <v>92737.75</v>
      </c>
    </row>
  </sheetData>
  <sheetProtection/>
  <mergeCells count="12">
    <mergeCell ref="D53:D54"/>
    <mergeCell ref="D36:D37"/>
    <mergeCell ref="E36:E37"/>
    <mergeCell ref="F36:F37"/>
    <mergeCell ref="C34:C35"/>
    <mergeCell ref="C36:C37"/>
    <mergeCell ref="E53:E54"/>
    <mergeCell ref="F53:F54"/>
    <mergeCell ref="F34:F35"/>
    <mergeCell ref="E34:E35"/>
    <mergeCell ref="C53:C54"/>
    <mergeCell ref="D34:D35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zoomScalePageLayoutView="0" workbookViewId="0" topLeftCell="A41">
      <selection activeCell="C20" sqref="C20:C55"/>
    </sheetView>
  </sheetViews>
  <sheetFormatPr defaultColWidth="9.140625" defaultRowHeight="12.75"/>
  <cols>
    <col min="1" max="1" width="5.8515625" style="0" customWidth="1"/>
    <col min="2" max="2" width="61.140625" style="0" customWidth="1"/>
    <col min="3" max="3" width="13.57421875" style="136" customWidth="1"/>
    <col min="4" max="4" width="16.421875" style="136" customWidth="1"/>
    <col min="5" max="5" width="14.5742187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1.25" customHeight="1">
      <c r="C3" s="159"/>
      <c r="D3" s="159"/>
      <c r="E3" s="159"/>
      <c r="F3" s="159"/>
    </row>
    <row r="4" spans="3:6" s="54" customFormat="1" ht="12.75" hidden="1">
      <c r="C4" s="159"/>
      <c r="D4" s="159"/>
      <c r="E4" s="159"/>
      <c r="F4" s="159"/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111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807.1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109880.86</v>
      </c>
      <c r="D11" s="173">
        <v>121386.36</v>
      </c>
      <c r="E11" s="173">
        <v>129711.23</v>
      </c>
      <c r="F11" s="140">
        <f>C11+D11-E11</f>
        <v>101555.99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101555.99</v>
      </c>
    </row>
    <row r="14" spans="1:6" s="54" customFormat="1" ht="12.75">
      <c r="A14" s="57"/>
      <c r="B14" s="60" t="s">
        <v>160</v>
      </c>
      <c r="C14" s="138">
        <f>E11/(C11+D11)</f>
        <v>0.560871661794525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42"/>
    </row>
    <row r="20" spans="1:6" s="90" customFormat="1" ht="12.75">
      <c r="A20" s="58"/>
      <c r="B20" s="123" t="s">
        <v>204</v>
      </c>
      <c r="C20" s="139">
        <v>0.5</v>
      </c>
      <c r="D20" s="139" t="s">
        <v>78</v>
      </c>
      <c r="E20" s="139"/>
      <c r="F20" s="139">
        <v>4800</v>
      </c>
    </row>
    <row r="21" spans="1:6" s="90" customFormat="1" ht="12.75">
      <c r="A21" s="58"/>
      <c r="B21" s="226" t="s">
        <v>201</v>
      </c>
      <c r="C21" s="141">
        <v>0.11</v>
      </c>
      <c r="D21" s="139" t="s">
        <v>78</v>
      </c>
      <c r="E21" s="141"/>
      <c r="F21" s="162">
        <v>1040</v>
      </c>
    </row>
    <row r="22" spans="1:6" s="90" customFormat="1" ht="12.75">
      <c r="A22" s="58"/>
      <c r="B22" s="123" t="s">
        <v>215</v>
      </c>
      <c r="C22" s="139">
        <v>0.66</v>
      </c>
      <c r="D22" s="139" t="s">
        <v>78</v>
      </c>
      <c r="E22" s="139"/>
      <c r="F22" s="139">
        <f>C22*12*C8</f>
        <v>6392.232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18594.18</v>
      </c>
    </row>
    <row r="24" spans="1:10" s="54" customFormat="1" ht="12.75">
      <c r="A24" s="77"/>
      <c r="B24" s="78" t="s">
        <v>134</v>
      </c>
      <c r="C24" s="165"/>
      <c r="D24" s="165"/>
      <c r="E24" s="165"/>
      <c r="F24" s="183"/>
      <c r="J24" s="6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C27*12*C8</f>
        <v>1452.78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C29*12*C8</f>
        <v>387.408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C31*12*C8</f>
        <v>3874.080000000001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12203.352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2033.892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C38*12*C8</f>
        <v>3970.9320000000002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1743.3360000000002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C41*12*C8</f>
        <v>2130.744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C42*12*C8</f>
        <v>1452.78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2071.88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C44*12*C8</f>
        <v>5617.415999999999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1218.34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2274.46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C47*12*C8</f>
        <v>1162.224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C48*12*C8</f>
        <v>581.112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67">
        <v>45398.02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13510.29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1549.63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1252.06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7368.86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184" t="s">
        <v>187</v>
      </c>
      <c r="C55" s="189">
        <f>SUM(C20:C54)</f>
        <v>14.670000000000002</v>
      </c>
      <c r="D55" s="195"/>
      <c r="E55" s="191"/>
      <c r="F55" s="191">
        <f>SUM(F20:F54)</f>
        <v>142080.008</v>
      </c>
    </row>
    <row r="56" spans="1:6" s="54" customFormat="1" ht="12.75">
      <c r="A56" s="91"/>
      <c r="B56" s="185" t="s">
        <v>210</v>
      </c>
      <c r="C56" s="192"/>
      <c r="D56" s="165"/>
      <c r="E56" s="143"/>
      <c r="F56" s="183"/>
    </row>
    <row r="57" spans="1:6" s="54" customFormat="1" ht="12.75">
      <c r="A57" s="92"/>
      <c r="B57" s="186" t="s">
        <v>183</v>
      </c>
      <c r="C57" s="193"/>
      <c r="D57" s="166"/>
      <c r="E57" s="144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122249.63800000002</v>
      </c>
    </row>
  </sheetData>
  <sheetProtection/>
  <mergeCells count="11">
    <mergeCell ref="F36:F37"/>
    <mergeCell ref="C34:C35"/>
    <mergeCell ref="C36:C37"/>
    <mergeCell ref="E34:E35"/>
    <mergeCell ref="F34:F35"/>
    <mergeCell ref="E53:E54"/>
    <mergeCell ref="F53:F54"/>
    <mergeCell ref="C53:C54"/>
    <mergeCell ref="D53:D54"/>
    <mergeCell ref="D34:D35"/>
    <mergeCell ref="D36:D37"/>
  </mergeCells>
  <printOptions/>
  <pageMargins left="0" right="0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4"/>
  <sheetViews>
    <sheetView zoomScalePageLayoutView="0" workbookViewId="0" topLeftCell="A38">
      <selection activeCell="F2" sqref="F1:F16384"/>
    </sheetView>
  </sheetViews>
  <sheetFormatPr defaultColWidth="9.140625" defaultRowHeight="12.75"/>
  <cols>
    <col min="1" max="1" width="6.00390625" style="0" customWidth="1"/>
    <col min="2" max="2" width="69.28125" style="0" customWidth="1"/>
    <col min="3" max="3" width="14.57421875" style="136" customWidth="1"/>
    <col min="4" max="4" width="16.7109375" style="136" customWidth="1"/>
    <col min="5" max="5" width="12.0039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spans="3:6" s="54" customFormat="1" ht="12.75">
      <c r="C2" s="159"/>
      <c r="D2" s="159" t="s">
        <v>159</v>
      </c>
      <c r="E2" s="159"/>
      <c r="F2" s="159"/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86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1053.5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87540.59</v>
      </c>
      <c r="D10" s="161">
        <v>149747.06</v>
      </c>
      <c r="E10" s="161">
        <v>150036.11</v>
      </c>
      <c r="F10" s="140">
        <f>C10+D10-E10</f>
        <v>87251.54000000001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87251.54000000001</v>
      </c>
    </row>
    <row r="13" spans="1:6" s="54" customFormat="1" ht="12.75">
      <c r="A13" s="57"/>
      <c r="B13" s="60" t="s">
        <v>160</v>
      </c>
      <c r="C13" s="138">
        <f>E10/(C10+D10)</f>
        <v>0.6322963289492731</v>
      </c>
      <c r="D13" s="138"/>
      <c r="E13" s="138"/>
      <c r="F13" s="138"/>
    </row>
    <row r="14" spans="1:6" s="54" customFormat="1" ht="14.25" customHeight="1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41"/>
      <c r="F17" s="162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42"/>
      <c r="F18" s="163"/>
    </row>
    <row r="19" spans="1:6" s="90" customFormat="1" ht="12.75">
      <c r="A19" s="104"/>
      <c r="B19" s="109" t="s">
        <v>204</v>
      </c>
      <c r="C19" s="139">
        <v>0.52</v>
      </c>
      <c r="D19" s="139" t="s">
        <v>78</v>
      </c>
      <c r="E19" s="139"/>
      <c r="F19" s="139">
        <v>6600</v>
      </c>
    </row>
    <row r="20" spans="1:6" s="90" customFormat="1" ht="12.75">
      <c r="A20" s="104"/>
      <c r="B20" s="60" t="s">
        <v>201</v>
      </c>
      <c r="C20" s="139">
        <v>0.11</v>
      </c>
      <c r="D20" s="139"/>
      <c r="E20" s="139"/>
      <c r="F20" s="139">
        <v>1430</v>
      </c>
    </row>
    <row r="21" spans="1:6" s="90" customFormat="1" ht="12.75">
      <c r="A21" s="58"/>
      <c r="B21" s="60" t="s">
        <v>215</v>
      </c>
      <c r="C21" s="139">
        <v>0.66</v>
      </c>
      <c r="D21" s="142" t="s">
        <v>78</v>
      </c>
      <c r="E21" s="139"/>
      <c r="F21" s="139">
        <f>C21*12*C7</f>
        <v>8343.72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67">
        <v>24270.8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83"/>
    </row>
    <row r="24" spans="1:6" s="54" customFormat="1" ht="12.75">
      <c r="A24" s="77"/>
      <c r="B24" s="78" t="s">
        <v>135</v>
      </c>
      <c r="C24" s="165"/>
      <c r="D24" s="165"/>
      <c r="E24" s="165"/>
      <c r="F24" s="183"/>
    </row>
    <row r="25" spans="1:6" s="54" customFormat="1" ht="12.75">
      <c r="A25" s="80"/>
      <c r="B25" s="81" t="s">
        <v>136</v>
      </c>
      <c r="C25" s="166"/>
      <c r="D25" s="166"/>
      <c r="E25" s="166"/>
      <c r="F25" s="168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67">
        <f>C26*12*C7</f>
        <v>1896.2999999999997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68" t="s">
        <v>172</v>
      </c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67">
        <f>C28*12*C7</f>
        <v>505.68</v>
      </c>
    </row>
    <row r="29" spans="1:6" s="54" customFormat="1" ht="12.75">
      <c r="A29" s="80"/>
      <c r="B29" s="84" t="s">
        <v>139</v>
      </c>
      <c r="C29" s="166"/>
      <c r="D29" s="166"/>
      <c r="E29" s="144"/>
      <c r="F29" s="168"/>
    </row>
    <row r="30" spans="1:6" s="54" customFormat="1" ht="12.75">
      <c r="A30" s="74">
        <v>2.4</v>
      </c>
      <c r="B30" s="75" t="s">
        <v>140</v>
      </c>
      <c r="C30" s="164">
        <v>0.4</v>
      </c>
      <c r="D30" s="164" t="s">
        <v>78</v>
      </c>
      <c r="E30" s="145"/>
      <c r="F30" s="167">
        <f>C30*12*C7</f>
        <v>5056.800000000001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83"/>
    </row>
    <row r="32" spans="1:6" s="54" customFormat="1" ht="12.75">
      <c r="A32" s="80"/>
      <c r="B32" s="81" t="s">
        <v>142</v>
      </c>
      <c r="C32" s="166"/>
      <c r="D32" s="166"/>
      <c r="E32" s="144"/>
      <c r="F32" s="168"/>
    </row>
    <row r="33" spans="1:6" s="54" customFormat="1" ht="12.75">
      <c r="A33" s="74">
        <v>2.5</v>
      </c>
      <c r="B33" s="75" t="s">
        <v>143</v>
      </c>
      <c r="C33" s="242">
        <v>1.26</v>
      </c>
      <c r="D33" s="248" t="s">
        <v>78</v>
      </c>
      <c r="E33" s="242"/>
      <c r="F33" s="242">
        <f>C33*12*C7</f>
        <v>15928.920000000002</v>
      </c>
    </row>
    <row r="34" spans="1:6" s="54" customFormat="1" ht="12.75">
      <c r="A34" s="80"/>
      <c r="B34" s="81" t="s">
        <v>144</v>
      </c>
      <c r="C34" s="243"/>
      <c r="D34" s="249"/>
      <c r="E34" s="243"/>
      <c r="F34" s="243"/>
    </row>
    <row r="35" spans="1:6" s="54" customFormat="1" ht="12.75">
      <c r="A35" s="74">
        <v>2.6</v>
      </c>
      <c r="B35" s="78" t="s">
        <v>145</v>
      </c>
      <c r="C35" s="116">
        <v>0.21</v>
      </c>
      <c r="D35" s="164" t="s">
        <v>78</v>
      </c>
      <c r="E35" s="164"/>
      <c r="F35" s="242">
        <f>C35*12*C7</f>
        <v>2654.82</v>
      </c>
    </row>
    <row r="36" spans="1:6" s="54" customFormat="1" ht="12.75">
      <c r="A36" s="80"/>
      <c r="B36" s="81" t="s">
        <v>146</v>
      </c>
      <c r="C36" s="166"/>
      <c r="D36" s="166"/>
      <c r="E36" s="166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67">
        <f>C37*12*C7</f>
        <v>5183.22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68"/>
    </row>
    <row r="39" spans="1:6" s="54" customFormat="1" ht="25.5">
      <c r="A39" s="74">
        <v>2.8</v>
      </c>
      <c r="B39" s="85" t="s">
        <v>174</v>
      </c>
      <c r="C39" s="164">
        <v>0.18</v>
      </c>
      <c r="D39" s="164" t="s">
        <v>78</v>
      </c>
      <c r="E39" s="164"/>
      <c r="F39" s="167">
        <f>C39*12*C7</f>
        <v>2275.56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46" t="s">
        <v>78</v>
      </c>
      <c r="E40" s="146"/>
      <c r="F40" s="179">
        <f>C40*12*C7</f>
        <v>2781.2400000000002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79">
        <f>C41*12*C7</f>
        <v>1896.2999999999997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79">
        <v>2704.4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79">
        <f>C43*12*C7</f>
        <v>7332.359999999999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79">
        <v>1590.28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79">
        <v>2968.83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46" t="s">
        <v>78</v>
      </c>
      <c r="E46" s="164"/>
      <c r="F46" s="167">
        <f>C46*12*C7</f>
        <v>1517.04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67">
        <f>C47*12*C7</f>
        <v>758.52</v>
      </c>
    </row>
    <row r="48" spans="1:6" s="54" customFormat="1" ht="12.75">
      <c r="A48" s="86">
        <v>2.17</v>
      </c>
      <c r="B48" s="87" t="s">
        <v>154</v>
      </c>
      <c r="C48" s="146">
        <v>4.68</v>
      </c>
      <c r="D48" s="146" t="s">
        <v>78</v>
      </c>
      <c r="E48" s="146"/>
      <c r="F48" s="179">
        <v>59257.6</v>
      </c>
    </row>
    <row r="49" spans="1:6" s="54" customFormat="1" ht="12.75">
      <c r="A49" s="86">
        <v>2.18</v>
      </c>
      <c r="B49" s="87" t="s">
        <v>155</v>
      </c>
      <c r="C49" s="146">
        <v>1.39</v>
      </c>
      <c r="D49" s="146" t="s">
        <v>78</v>
      </c>
      <c r="E49" s="146"/>
      <c r="F49" s="179">
        <v>17634.85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79">
        <v>2022.72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79">
        <v>1634.3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36"/>
      <c r="F52" s="236">
        <v>9618.49</v>
      </c>
    </row>
    <row r="53" spans="1:6" s="54" customFormat="1" ht="12.75">
      <c r="A53" s="77"/>
      <c r="B53" s="153" t="s">
        <v>212</v>
      </c>
      <c r="C53" s="237"/>
      <c r="D53" s="237"/>
      <c r="E53" s="237"/>
      <c r="F53" s="237"/>
    </row>
    <row r="54" spans="1:6" s="54" customFormat="1" ht="12.75">
      <c r="A54" s="200"/>
      <c r="B54" s="94" t="s">
        <v>187</v>
      </c>
      <c r="C54" s="195">
        <f>SUM(C19:C53)</f>
        <v>14.68</v>
      </c>
      <c r="D54" s="195"/>
      <c r="E54" s="195"/>
      <c r="F54" s="191">
        <f>SUM(F19:F53)</f>
        <v>185862.75</v>
      </c>
    </row>
    <row r="55" spans="1:6" s="54" customFormat="1" ht="12.75">
      <c r="A55" s="78"/>
      <c r="B55" s="95" t="s">
        <v>210</v>
      </c>
      <c r="C55" s="165"/>
      <c r="D55" s="165"/>
      <c r="E55" s="165"/>
      <c r="F55" s="183"/>
    </row>
    <row r="56" spans="1:6" s="54" customFormat="1" ht="12.75">
      <c r="A56" s="81"/>
      <c r="B56" s="96" t="s">
        <v>183</v>
      </c>
      <c r="C56" s="166"/>
      <c r="D56" s="166"/>
      <c r="E56" s="166"/>
      <c r="F56" s="168"/>
    </row>
    <row r="57" spans="1:6" s="54" customFormat="1" ht="12.75">
      <c r="A57" s="81"/>
      <c r="B57" s="197" t="s">
        <v>202</v>
      </c>
      <c r="C57" s="166"/>
      <c r="D57" s="166"/>
      <c r="E57" s="166"/>
      <c r="F57" s="187">
        <f>F54+C10-E10</f>
        <v>123367.22999999998</v>
      </c>
    </row>
    <row r="58" spans="3:6" s="54" customFormat="1" ht="12.75">
      <c r="C58" s="159"/>
      <c r="D58" s="159"/>
      <c r="E58" s="159"/>
      <c r="F58" s="159"/>
    </row>
    <row r="59" spans="3:6" s="54" customFormat="1" ht="12.75">
      <c r="C59" s="159"/>
      <c r="D59" s="159"/>
      <c r="E59" s="159"/>
      <c r="F59" s="159"/>
    </row>
    <row r="60" spans="3:6" s="54" customFormat="1" ht="12.75">
      <c r="C60" s="159"/>
      <c r="D60" s="159"/>
      <c r="E60" s="159"/>
      <c r="F60" s="159"/>
    </row>
    <row r="61" spans="3:6" s="54" customFormat="1" ht="12.75">
      <c r="C61" s="159"/>
      <c r="D61" s="159"/>
      <c r="E61" s="159"/>
      <c r="F61" s="159"/>
    </row>
    <row r="62" spans="3:6" s="54" customFormat="1" ht="12.75">
      <c r="C62" s="159"/>
      <c r="D62" s="159"/>
      <c r="E62" s="159"/>
      <c r="F62" s="159"/>
    </row>
    <row r="63" spans="3:6" s="54" customFormat="1" ht="12.75">
      <c r="C63" s="159"/>
      <c r="D63" s="159"/>
      <c r="E63" s="159"/>
      <c r="F63" s="159"/>
    </row>
    <row r="64" spans="3:6" s="54" customFormat="1" ht="12.75">
      <c r="C64" s="159"/>
      <c r="D64" s="159"/>
      <c r="E64" s="159"/>
      <c r="F64" s="159"/>
    </row>
  </sheetData>
  <sheetProtection/>
  <mergeCells count="9">
    <mergeCell ref="F35:F36"/>
    <mergeCell ref="C52:C53"/>
    <mergeCell ref="D52:D53"/>
    <mergeCell ref="E52:E53"/>
    <mergeCell ref="F52:F53"/>
    <mergeCell ref="C33:C34"/>
    <mergeCell ref="D33:D34"/>
    <mergeCell ref="E33:E34"/>
    <mergeCell ref="F33:F34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9"/>
  <sheetViews>
    <sheetView zoomScalePageLayoutView="0" workbookViewId="0" topLeftCell="A35">
      <selection activeCell="C20" sqref="C20:C55"/>
    </sheetView>
  </sheetViews>
  <sheetFormatPr defaultColWidth="9.140625" defaultRowHeight="12.75"/>
  <cols>
    <col min="1" max="1" width="5.7109375" style="0" customWidth="1"/>
    <col min="2" max="2" width="60.28125" style="0" customWidth="1"/>
    <col min="3" max="3" width="13.7109375" style="136" customWidth="1"/>
    <col min="4" max="4" width="17.57421875" style="136" customWidth="1"/>
    <col min="5" max="5" width="14.0039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 customHeight="1" hidden="1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ht="12.75">
      <c r="A7" s="1"/>
      <c r="B7" s="2" t="s">
        <v>112</v>
      </c>
      <c r="C7" s="176"/>
      <c r="D7" s="176"/>
      <c r="E7" s="156"/>
      <c r="F7" s="137"/>
    </row>
    <row r="8" spans="1:6" s="54" customFormat="1" ht="12.75">
      <c r="A8" s="51"/>
      <c r="B8" s="51" t="s">
        <v>67</v>
      </c>
      <c r="C8" s="158">
        <v>1018.4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47503.14</v>
      </c>
      <c r="D11" s="173">
        <v>152108.52</v>
      </c>
      <c r="E11" s="173">
        <v>146551.96</v>
      </c>
      <c r="F11" s="140">
        <f>C11+D11-E11</f>
        <v>53059.69999999998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53059.69999999998</v>
      </c>
    </row>
    <row r="14" spans="1:6" s="54" customFormat="1" ht="12.75">
      <c r="A14" s="57"/>
      <c r="B14" s="60" t="s">
        <v>160</v>
      </c>
      <c r="C14" s="138">
        <f>E11/(C11+D11)</f>
        <v>0.7341853677285185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10" s="54" customFormat="1" ht="12.75">
      <c r="A19" s="69"/>
      <c r="B19" s="70"/>
      <c r="C19" s="142" t="s">
        <v>131</v>
      </c>
      <c r="D19" s="142" t="s">
        <v>132</v>
      </c>
      <c r="E19" s="172"/>
      <c r="F19" s="142"/>
      <c r="J19" s="63"/>
    </row>
    <row r="20" spans="1:10" s="90" customFormat="1" ht="12.75">
      <c r="A20" s="58"/>
      <c r="B20" s="123" t="s">
        <v>204</v>
      </c>
      <c r="C20" s="139">
        <v>0.54</v>
      </c>
      <c r="D20" s="139" t="s">
        <v>78</v>
      </c>
      <c r="E20" s="139"/>
      <c r="F20" s="139">
        <v>6600</v>
      </c>
      <c r="J20" s="63"/>
    </row>
    <row r="21" spans="1:10" s="90" customFormat="1" ht="12.75">
      <c r="A21" s="58"/>
      <c r="B21" s="226" t="s">
        <v>201</v>
      </c>
      <c r="C21" s="141">
        <v>0.12</v>
      </c>
      <c r="D21" s="139" t="s">
        <v>78</v>
      </c>
      <c r="E21" s="141"/>
      <c r="F21" s="162">
        <v>1430</v>
      </c>
      <c r="J21" s="63"/>
    </row>
    <row r="22" spans="1:10" s="90" customFormat="1" ht="12.75">
      <c r="A22" s="58"/>
      <c r="B22" s="60" t="s">
        <v>215</v>
      </c>
      <c r="C22" s="139">
        <v>0.66</v>
      </c>
      <c r="D22" s="139" t="s">
        <v>78</v>
      </c>
      <c r="E22" s="139"/>
      <c r="F22" s="139">
        <f>C22*12*C8</f>
        <v>8065.728</v>
      </c>
      <c r="J22" s="63"/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23462.16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C27*12*C8</f>
        <v>1833.12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C29*12*C8</f>
        <v>488.832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C31*12*C8</f>
        <v>4888.320000000001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15398.208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2566.368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C38*12*C8</f>
        <v>5010.528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2199.744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C41*12*C8</f>
        <v>2688.576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C42*12*C8</f>
        <v>1833.12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2614.29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C44*12*C8</f>
        <v>7088.0639999999985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1537.3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2869.92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C47*12*C8</f>
        <v>1466.4959999999999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C48*12*C8</f>
        <v>733.2479999999999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67">
        <v>57283.29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17047.3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1955.33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1579.84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9298.04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94" t="s">
        <v>187</v>
      </c>
      <c r="C55" s="195">
        <f>SUM(C20:C54)</f>
        <v>14.720000000000002</v>
      </c>
      <c r="D55" s="191"/>
      <c r="E55" s="195"/>
      <c r="F55" s="191">
        <f>SUM(F20:F54)</f>
        <v>179937.822</v>
      </c>
    </row>
    <row r="56" spans="1:6" s="54" customFormat="1" ht="12.75">
      <c r="A56" s="91"/>
      <c r="B56" s="95" t="s">
        <v>210</v>
      </c>
      <c r="C56" s="165"/>
      <c r="D56" s="143"/>
      <c r="E56" s="165"/>
      <c r="F56" s="183"/>
    </row>
    <row r="57" spans="1:6" s="54" customFormat="1" ht="12.75">
      <c r="A57" s="92"/>
      <c r="B57" s="96" t="s">
        <v>183</v>
      </c>
      <c r="C57" s="166"/>
      <c r="D57" s="144"/>
      <c r="E57" s="166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80889.00200000001</v>
      </c>
    </row>
    <row r="59" spans="3:6" s="54" customFormat="1" ht="12.75">
      <c r="C59" s="159"/>
      <c r="D59" s="159"/>
      <c r="E59" s="159"/>
      <c r="F59" s="159"/>
    </row>
  </sheetData>
  <sheetProtection/>
  <mergeCells count="11">
    <mergeCell ref="F36:F37"/>
    <mergeCell ref="C34:C35"/>
    <mergeCell ref="C36:C37"/>
    <mergeCell ref="E34:E35"/>
    <mergeCell ref="F34:F35"/>
    <mergeCell ref="E53:E54"/>
    <mergeCell ref="F53:F54"/>
    <mergeCell ref="C53:C54"/>
    <mergeCell ref="D53:D54"/>
    <mergeCell ref="D34:D35"/>
    <mergeCell ref="D36:D37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0"/>
  <sheetViews>
    <sheetView zoomScalePageLayoutView="0" workbookViewId="0" topLeftCell="A44">
      <selection activeCell="C20" sqref="C20:C57"/>
    </sheetView>
  </sheetViews>
  <sheetFormatPr defaultColWidth="9.140625" defaultRowHeight="12.75"/>
  <cols>
    <col min="1" max="1" width="7.421875" style="0" customWidth="1"/>
    <col min="2" max="2" width="69.7109375" style="0" customWidth="1"/>
    <col min="3" max="3" width="14.00390625" style="136" customWidth="1"/>
    <col min="4" max="4" width="16.28125" style="136" customWidth="1"/>
    <col min="5" max="5" width="11.140625" style="136" customWidth="1"/>
    <col min="6" max="6" width="14.57421875" style="159" bestFit="1" customWidth="1"/>
    <col min="7" max="8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113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609.9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95403.56</v>
      </c>
      <c r="D11" s="173">
        <v>93590.28</v>
      </c>
      <c r="E11" s="173">
        <v>72488.41</v>
      </c>
      <c r="F11" s="140">
        <f>C11+D11-E11</f>
        <v>116505.43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116505.43</v>
      </c>
    </row>
    <row r="14" spans="1:6" s="54" customFormat="1" ht="12.75">
      <c r="A14" s="57"/>
      <c r="B14" s="60" t="s">
        <v>160</v>
      </c>
      <c r="C14" s="138">
        <f>E11/(C11+D11)</f>
        <v>0.3835490617048683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58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8" s="54" customFormat="1" ht="12.75">
      <c r="A19" s="69"/>
      <c r="B19" s="70"/>
      <c r="C19" s="142" t="s">
        <v>131</v>
      </c>
      <c r="D19" s="142" t="s">
        <v>132</v>
      </c>
      <c r="E19" s="172"/>
      <c r="F19" s="142"/>
      <c r="H19" s="63"/>
    </row>
    <row r="20" spans="1:8" s="90" customFormat="1" ht="12.75">
      <c r="A20" s="58"/>
      <c r="B20" s="123" t="s">
        <v>204</v>
      </c>
      <c r="C20" s="139">
        <v>0.49</v>
      </c>
      <c r="D20" s="139" t="s">
        <v>78</v>
      </c>
      <c r="E20" s="139"/>
      <c r="F20" s="139">
        <v>3600</v>
      </c>
      <c r="H20" s="63"/>
    </row>
    <row r="21" spans="1:8" s="90" customFormat="1" ht="12.75">
      <c r="A21" s="58"/>
      <c r="B21" s="226" t="s">
        <v>201</v>
      </c>
      <c r="C21" s="141">
        <v>0.11</v>
      </c>
      <c r="D21" s="141" t="s">
        <v>78</v>
      </c>
      <c r="E21" s="141"/>
      <c r="F21" s="162">
        <v>780</v>
      </c>
      <c r="H21" s="63"/>
    </row>
    <row r="22" spans="1:8" s="90" customFormat="1" ht="12.75">
      <c r="A22" s="64"/>
      <c r="B22" s="226" t="s">
        <v>207</v>
      </c>
      <c r="C22" s="141">
        <v>1.85</v>
      </c>
      <c r="D22" s="141" t="s">
        <v>78</v>
      </c>
      <c r="E22" s="141"/>
      <c r="F22" s="141">
        <v>13516.51</v>
      </c>
      <c r="H22" s="63"/>
    </row>
    <row r="23" spans="1:8" s="90" customFormat="1" ht="12.75">
      <c r="A23" s="69"/>
      <c r="B23" s="227" t="s">
        <v>209</v>
      </c>
      <c r="C23" s="142"/>
      <c r="D23" s="142"/>
      <c r="E23" s="142"/>
      <c r="F23" s="142"/>
      <c r="H23" s="63"/>
    </row>
    <row r="24" spans="1:8" s="90" customFormat="1" ht="12.75">
      <c r="A24" s="58"/>
      <c r="B24" s="60" t="s">
        <v>215</v>
      </c>
      <c r="C24" s="139">
        <v>0.66</v>
      </c>
      <c r="D24" s="142" t="s">
        <v>78</v>
      </c>
      <c r="E24" s="139"/>
      <c r="F24" s="139">
        <f>C24*12*C8</f>
        <v>4830.407999999999</v>
      </c>
      <c r="H24" s="63"/>
    </row>
    <row r="25" spans="1:6" s="54" customFormat="1" ht="12.75">
      <c r="A25" s="78">
        <v>2.1</v>
      </c>
      <c r="B25" s="78" t="s">
        <v>133</v>
      </c>
      <c r="C25" s="165">
        <v>1.92</v>
      </c>
      <c r="D25" s="165" t="s">
        <v>78</v>
      </c>
      <c r="E25" s="165"/>
      <c r="F25" s="183">
        <v>14051.03</v>
      </c>
    </row>
    <row r="26" spans="1:6" s="54" customFormat="1" ht="12.75">
      <c r="A26" s="77"/>
      <c r="B26" s="78" t="s">
        <v>134</v>
      </c>
      <c r="C26" s="165"/>
      <c r="D26" s="165"/>
      <c r="E26" s="165"/>
      <c r="F26" s="183"/>
    </row>
    <row r="27" spans="1:6" s="54" customFormat="1" ht="12.75">
      <c r="A27" s="77"/>
      <c r="B27" s="78" t="s">
        <v>135</v>
      </c>
      <c r="C27" s="165"/>
      <c r="D27" s="165"/>
      <c r="E27" s="165"/>
      <c r="F27" s="183"/>
    </row>
    <row r="28" spans="1:6" s="54" customFormat="1" ht="12.75">
      <c r="A28" s="80"/>
      <c r="B28" s="81" t="s">
        <v>136</v>
      </c>
      <c r="C28" s="166"/>
      <c r="D28" s="166"/>
      <c r="E28" s="166"/>
      <c r="F28" s="168"/>
    </row>
    <row r="29" spans="1:6" s="54" customFormat="1" ht="12.75">
      <c r="A29" s="74">
        <v>2.2</v>
      </c>
      <c r="B29" s="83" t="s">
        <v>171</v>
      </c>
      <c r="C29" s="164">
        <v>0.15</v>
      </c>
      <c r="D29" s="164" t="s">
        <v>78</v>
      </c>
      <c r="E29" s="145"/>
      <c r="F29" s="167">
        <f>C29*12*C8</f>
        <v>1097.82</v>
      </c>
    </row>
    <row r="30" spans="1:6" s="54" customFormat="1" ht="12.75">
      <c r="A30" s="80"/>
      <c r="B30" s="84" t="s">
        <v>137</v>
      </c>
      <c r="C30" s="166"/>
      <c r="D30" s="166"/>
      <c r="E30" s="144"/>
      <c r="F30" s="168"/>
    </row>
    <row r="31" spans="1:6" s="54" customFormat="1" ht="12.75">
      <c r="A31" s="74">
        <v>2.3</v>
      </c>
      <c r="B31" s="83" t="s">
        <v>138</v>
      </c>
      <c r="C31" s="164">
        <v>0.04</v>
      </c>
      <c r="D31" s="164" t="s">
        <v>78</v>
      </c>
      <c r="E31" s="145"/>
      <c r="F31" s="167">
        <f>C31*12*C8</f>
        <v>292.75199999999995</v>
      </c>
    </row>
    <row r="32" spans="1:6" s="54" customFormat="1" ht="12.75">
      <c r="A32" s="80"/>
      <c r="B32" s="84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75" t="s">
        <v>140</v>
      </c>
      <c r="C33" s="164">
        <v>0.4</v>
      </c>
      <c r="D33" s="164" t="s">
        <v>78</v>
      </c>
      <c r="E33" s="145"/>
      <c r="F33" s="167">
        <f>C33*12*C8</f>
        <v>2927.5200000000004</v>
      </c>
    </row>
    <row r="34" spans="1:6" s="54" customFormat="1" ht="12.75">
      <c r="A34" s="77"/>
      <c r="B34" s="78" t="s">
        <v>141</v>
      </c>
      <c r="C34" s="165"/>
      <c r="D34" s="165"/>
      <c r="E34" s="143"/>
      <c r="F34" s="183"/>
    </row>
    <row r="35" spans="1:6" s="54" customFormat="1" ht="12.75">
      <c r="A35" s="80"/>
      <c r="B35" s="81" t="s">
        <v>142</v>
      </c>
      <c r="C35" s="166"/>
      <c r="D35" s="166"/>
      <c r="E35" s="144"/>
      <c r="F35" s="168"/>
    </row>
    <row r="36" spans="1:6" s="54" customFormat="1" ht="12.75">
      <c r="A36" s="74">
        <v>2.5</v>
      </c>
      <c r="B36" s="83" t="s">
        <v>143</v>
      </c>
      <c r="C36" s="242">
        <v>1.26</v>
      </c>
      <c r="D36" s="242" t="s">
        <v>78</v>
      </c>
      <c r="E36" s="242"/>
      <c r="F36" s="242">
        <f>C36*12*C8</f>
        <v>9221.688</v>
      </c>
    </row>
    <row r="37" spans="1:6" s="54" customFormat="1" ht="12.75">
      <c r="A37" s="80"/>
      <c r="B37" s="84" t="s">
        <v>144</v>
      </c>
      <c r="C37" s="243"/>
      <c r="D37" s="243"/>
      <c r="E37" s="243"/>
      <c r="F37" s="243"/>
    </row>
    <row r="38" spans="1:6" s="54" customFormat="1" ht="12.75">
      <c r="A38" s="74">
        <v>2.6</v>
      </c>
      <c r="B38" s="78" t="s">
        <v>145</v>
      </c>
      <c r="C38" s="242">
        <v>0.21</v>
      </c>
      <c r="D38" s="242" t="s">
        <v>78</v>
      </c>
      <c r="E38" s="164"/>
      <c r="F38" s="242">
        <f>C38*12*C8</f>
        <v>1536.9479999999999</v>
      </c>
    </row>
    <row r="39" spans="1:6" s="54" customFormat="1" ht="12.75">
      <c r="A39" s="80"/>
      <c r="B39" s="81" t="s">
        <v>146</v>
      </c>
      <c r="C39" s="243"/>
      <c r="D39" s="243"/>
      <c r="E39" s="166"/>
      <c r="F39" s="243"/>
    </row>
    <row r="40" spans="1:6" s="54" customFormat="1" ht="12.75">
      <c r="A40" s="74">
        <v>2.7</v>
      </c>
      <c r="B40" s="75" t="s">
        <v>147</v>
      </c>
      <c r="C40" s="164">
        <v>0.41</v>
      </c>
      <c r="D40" s="164" t="s">
        <v>78</v>
      </c>
      <c r="E40" s="164"/>
      <c r="F40" s="167">
        <f>C40*12*C8</f>
        <v>3000.7079999999996</v>
      </c>
    </row>
    <row r="41" spans="1:6" s="54" customFormat="1" ht="12.75">
      <c r="A41" s="80"/>
      <c r="B41" s="81" t="s">
        <v>148</v>
      </c>
      <c r="C41" s="166"/>
      <c r="D41" s="166"/>
      <c r="E41" s="166"/>
      <c r="F41" s="168"/>
    </row>
    <row r="42" spans="1:6" s="54" customFormat="1" ht="25.5">
      <c r="A42" s="74">
        <v>2.8</v>
      </c>
      <c r="B42" s="85" t="s">
        <v>174</v>
      </c>
      <c r="C42" s="164">
        <v>0.18</v>
      </c>
      <c r="D42" s="146" t="s">
        <v>78</v>
      </c>
      <c r="E42" s="146"/>
      <c r="F42" s="174">
        <f>C42*12*C8</f>
        <v>1317.384</v>
      </c>
    </row>
    <row r="43" spans="1:6" s="54" customFormat="1" ht="12.75">
      <c r="A43" s="86">
        <v>2.9</v>
      </c>
      <c r="B43" s="87" t="s">
        <v>149</v>
      </c>
      <c r="C43" s="146">
        <v>0.22</v>
      </c>
      <c r="D43" s="166" t="s">
        <v>78</v>
      </c>
      <c r="E43" s="166"/>
      <c r="F43" s="168">
        <f>C43*12*C8</f>
        <v>1610.136</v>
      </c>
    </row>
    <row r="44" spans="1:6" s="54" customFormat="1" ht="12.75">
      <c r="A44" s="86">
        <v>2.1</v>
      </c>
      <c r="B44" s="87" t="s">
        <v>150</v>
      </c>
      <c r="C44" s="146">
        <v>0.15</v>
      </c>
      <c r="D44" s="146" t="s">
        <v>78</v>
      </c>
      <c r="E44" s="146"/>
      <c r="F44" s="179">
        <f>C44*12*C8</f>
        <v>1097.82</v>
      </c>
    </row>
    <row r="45" spans="1:6" s="54" customFormat="1" ht="12.75">
      <c r="A45" s="86">
        <v>2.11</v>
      </c>
      <c r="B45" s="87" t="s">
        <v>151</v>
      </c>
      <c r="C45" s="146">
        <v>0.21</v>
      </c>
      <c r="D45" s="146" t="s">
        <v>78</v>
      </c>
      <c r="E45" s="146"/>
      <c r="F45" s="179">
        <v>1565.65</v>
      </c>
    </row>
    <row r="46" spans="1:6" s="54" customFormat="1" ht="12.75">
      <c r="A46" s="86">
        <v>2.12</v>
      </c>
      <c r="B46" s="87" t="s">
        <v>152</v>
      </c>
      <c r="C46" s="146">
        <v>0.58</v>
      </c>
      <c r="D46" s="146" t="s">
        <v>78</v>
      </c>
      <c r="E46" s="146"/>
      <c r="F46" s="179">
        <f>C46*12*C8</f>
        <v>4244.9039999999995</v>
      </c>
    </row>
    <row r="47" spans="1:6" s="54" customFormat="1" ht="12.75">
      <c r="A47" s="86">
        <v>2.13</v>
      </c>
      <c r="B47" s="87" t="s">
        <v>163</v>
      </c>
      <c r="C47" s="146">
        <v>0.13</v>
      </c>
      <c r="D47" s="146" t="s">
        <v>78</v>
      </c>
      <c r="E47" s="146"/>
      <c r="F47" s="179">
        <v>920.66</v>
      </c>
    </row>
    <row r="48" spans="1:6" s="54" customFormat="1" ht="12.75">
      <c r="A48" s="88">
        <v>2.14</v>
      </c>
      <c r="B48" s="87" t="s">
        <v>153</v>
      </c>
      <c r="C48" s="146">
        <v>0.23</v>
      </c>
      <c r="D48" s="146" t="s">
        <v>78</v>
      </c>
      <c r="E48" s="146"/>
      <c r="F48" s="179">
        <v>1718.74</v>
      </c>
    </row>
    <row r="49" spans="1:6" s="54" customFormat="1" ht="12.75">
      <c r="A49" s="89">
        <v>2.15</v>
      </c>
      <c r="B49" s="81" t="s">
        <v>170</v>
      </c>
      <c r="C49" s="164">
        <v>0.12</v>
      </c>
      <c r="D49" s="146" t="s">
        <v>78</v>
      </c>
      <c r="E49" s="146"/>
      <c r="F49" s="179">
        <f>C49*12*C8</f>
        <v>878.256</v>
      </c>
    </row>
    <row r="50" spans="1:6" s="54" customFormat="1" ht="12.75">
      <c r="A50" s="74">
        <v>2.16</v>
      </c>
      <c r="B50" s="81" t="s">
        <v>164</v>
      </c>
      <c r="C50" s="164">
        <v>0.06</v>
      </c>
      <c r="D50" s="164" t="s">
        <v>78</v>
      </c>
      <c r="E50" s="164"/>
      <c r="F50" s="167">
        <f>C50*12*C8</f>
        <v>439.128</v>
      </c>
    </row>
    <row r="51" spans="1:6" s="54" customFormat="1" ht="12.75">
      <c r="A51" s="86">
        <v>2.17</v>
      </c>
      <c r="B51" s="87" t="s">
        <v>154</v>
      </c>
      <c r="C51" s="146">
        <v>4.69</v>
      </c>
      <c r="D51" s="164" t="s">
        <v>78</v>
      </c>
      <c r="E51" s="164"/>
      <c r="F51" s="167">
        <v>34305.85</v>
      </c>
    </row>
    <row r="52" spans="1:6" s="54" customFormat="1" ht="12.75">
      <c r="A52" s="86">
        <v>2.18</v>
      </c>
      <c r="B52" s="87" t="s">
        <v>155</v>
      </c>
      <c r="C52" s="146">
        <v>1.4</v>
      </c>
      <c r="D52" s="146" t="s">
        <v>78</v>
      </c>
      <c r="E52" s="146"/>
      <c r="F52" s="179">
        <v>10209.3</v>
      </c>
    </row>
    <row r="53" spans="1:6" s="54" customFormat="1" ht="12.75">
      <c r="A53" s="86">
        <v>2.19</v>
      </c>
      <c r="B53" s="87" t="s">
        <v>156</v>
      </c>
      <c r="C53" s="146">
        <v>0.16</v>
      </c>
      <c r="D53" s="146" t="s">
        <v>78</v>
      </c>
      <c r="E53" s="146"/>
      <c r="F53" s="179">
        <v>1171.01</v>
      </c>
    </row>
    <row r="54" spans="1:6" s="54" customFormat="1" ht="12.75">
      <c r="A54" s="86">
        <v>2.2</v>
      </c>
      <c r="B54" s="87" t="s">
        <v>157</v>
      </c>
      <c r="C54" s="146">
        <v>0.13</v>
      </c>
      <c r="D54" s="146" t="s">
        <v>78</v>
      </c>
      <c r="E54" s="146"/>
      <c r="F54" s="179">
        <v>946.14</v>
      </c>
    </row>
    <row r="55" spans="1:6" s="54" customFormat="1" ht="12.75">
      <c r="A55" s="90">
        <v>2.21</v>
      </c>
      <c r="B55" s="204" t="s">
        <v>213</v>
      </c>
      <c r="C55" s="236">
        <v>0.76</v>
      </c>
      <c r="D55" s="236" t="s">
        <v>78</v>
      </c>
      <c r="E55" s="242"/>
      <c r="F55" s="236">
        <v>5568.41</v>
      </c>
    </row>
    <row r="56" spans="1:6" s="54" customFormat="1" ht="12.75">
      <c r="A56" s="77"/>
      <c r="B56" s="153" t="s">
        <v>212</v>
      </c>
      <c r="C56" s="237"/>
      <c r="D56" s="237"/>
      <c r="E56" s="256"/>
      <c r="F56" s="237"/>
    </row>
    <row r="57" spans="1:6" s="54" customFormat="1" ht="12.75">
      <c r="A57" s="101"/>
      <c r="B57" s="94" t="s">
        <v>187</v>
      </c>
      <c r="C57" s="191">
        <f>SUM(C20:C56)</f>
        <v>16.520000000000007</v>
      </c>
      <c r="D57" s="195"/>
      <c r="E57" s="195"/>
      <c r="F57" s="191">
        <f>SUM(F20:F56)</f>
        <v>120848.77200000001</v>
      </c>
    </row>
    <row r="58" spans="1:6" s="54" customFormat="1" ht="12.75">
      <c r="A58" s="91"/>
      <c r="B58" s="95" t="s">
        <v>210</v>
      </c>
      <c r="C58" s="210"/>
      <c r="D58" s="165"/>
      <c r="E58" s="165"/>
      <c r="F58" s="183"/>
    </row>
    <row r="59" spans="1:6" s="54" customFormat="1" ht="12.75">
      <c r="A59" s="92"/>
      <c r="B59" s="96" t="s">
        <v>183</v>
      </c>
      <c r="C59" s="144"/>
      <c r="D59" s="166"/>
      <c r="E59" s="166"/>
      <c r="F59" s="168"/>
    </row>
    <row r="60" spans="1:6" ht="12.75">
      <c r="A60" s="196"/>
      <c r="B60" s="197" t="s">
        <v>202</v>
      </c>
      <c r="C60" s="198"/>
      <c r="D60" s="198"/>
      <c r="E60" s="198"/>
      <c r="F60" s="187">
        <f>F57+C11-E11</f>
        <v>143763.922</v>
      </c>
    </row>
  </sheetData>
  <sheetProtection/>
  <mergeCells count="11">
    <mergeCell ref="E36:E37"/>
    <mergeCell ref="C55:C56"/>
    <mergeCell ref="D36:D37"/>
    <mergeCell ref="D55:D56"/>
    <mergeCell ref="D38:D39"/>
    <mergeCell ref="F38:F39"/>
    <mergeCell ref="C36:C37"/>
    <mergeCell ref="C38:C39"/>
    <mergeCell ref="E55:E56"/>
    <mergeCell ref="F55:F56"/>
    <mergeCell ref="F36:F37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1"/>
  <sheetViews>
    <sheetView zoomScalePageLayoutView="0" workbookViewId="0" topLeftCell="A38">
      <selection activeCell="C20" sqref="C20:C57"/>
    </sheetView>
  </sheetViews>
  <sheetFormatPr defaultColWidth="9.140625" defaultRowHeight="12.75"/>
  <cols>
    <col min="1" max="1" width="7.140625" style="0" customWidth="1"/>
    <col min="2" max="2" width="69.28125" style="0" customWidth="1"/>
    <col min="3" max="3" width="14.421875" style="136" customWidth="1"/>
    <col min="4" max="4" width="17.57421875" style="136" customWidth="1"/>
    <col min="5" max="5" width="10.421875" style="136" customWidth="1"/>
    <col min="6" max="6" width="14.57421875" style="159" bestFit="1" customWidth="1"/>
    <col min="7" max="8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s="54" customFormat="1" ht="12.75">
      <c r="A7" s="51"/>
      <c r="B7" s="52" t="s">
        <v>114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985.1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62657.89</v>
      </c>
      <c r="D11" s="173">
        <v>148376.64</v>
      </c>
      <c r="E11" s="173">
        <v>144256.16</v>
      </c>
      <c r="F11" s="140">
        <f>C11+D11-E11</f>
        <v>66778.37000000002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66778.37000000002</v>
      </c>
    </row>
    <row r="14" spans="1:6" s="54" customFormat="1" ht="12.75">
      <c r="A14" s="57"/>
      <c r="B14" s="60" t="s">
        <v>160</v>
      </c>
      <c r="C14" s="138">
        <f>E11/(C11+D11)</f>
        <v>0.6835666182211981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8" s="54" customFormat="1" ht="12.75">
      <c r="A16" s="55"/>
      <c r="B16" s="61"/>
      <c r="C16" s="137"/>
      <c r="D16" s="158"/>
      <c r="E16" s="137"/>
      <c r="F16" s="137"/>
      <c r="G16" s="63"/>
      <c r="H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42"/>
    </row>
    <row r="20" spans="1:6" s="90" customFormat="1" ht="12.75">
      <c r="A20" s="58"/>
      <c r="B20" s="60" t="s">
        <v>200</v>
      </c>
      <c r="C20" s="139">
        <v>0.18</v>
      </c>
      <c r="D20" s="139" t="s">
        <v>78</v>
      </c>
      <c r="E20" s="139"/>
      <c r="F20" s="139">
        <v>2071.44</v>
      </c>
    </row>
    <row r="21" spans="1:6" s="90" customFormat="1" ht="12.75">
      <c r="A21" s="58"/>
      <c r="B21" s="60" t="s">
        <v>204</v>
      </c>
      <c r="C21" s="139">
        <v>0.56</v>
      </c>
      <c r="D21" s="139" t="s">
        <v>78</v>
      </c>
      <c r="E21" s="139"/>
      <c r="F21" s="139">
        <v>6600</v>
      </c>
    </row>
    <row r="22" spans="1:6" s="90" customFormat="1" ht="12.75">
      <c r="A22" s="58"/>
      <c r="B22" s="109" t="s">
        <v>201</v>
      </c>
      <c r="C22" s="141">
        <v>0.12</v>
      </c>
      <c r="D22" s="139" t="s">
        <v>78</v>
      </c>
      <c r="E22" s="141"/>
      <c r="F22" s="162">
        <v>1430</v>
      </c>
    </row>
    <row r="23" spans="1:6" s="90" customFormat="1" ht="12.75">
      <c r="A23" s="58" t="s">
        <v>172</v>
      </c>
      <c r="B23" s="109" t="s">
        <v>224</v>
      </c>
      <c r="C23" s="141">
        <v>0.46</v>
      </c>
      <c r="D23" s="139" t="s">
        <v>78</v>
      </c>
      <c r="E23" s="141"/>
      <c r="F23" s="162">
        <v>5464.42</v>
      </c>
    </row>
    <row r="24" spans="1:6" s="90" customFormat="1" ht="12.75">
      <c r="A24" s="58"/>
      <c r="B24" s="60" t="s">
        <v>215</v>
      </c>
      <c r="C24" s="139">
        <v>0.66</v>
      </c>
      <c r="D24" s="139" t="s">
        <v>78</v>
      </c>
      <c r="E24" s="139"/>
      <c r="F24" s="139">
        <f>C24*12*C8</f>
        <v>7801.992</v>
      </c>
    </row>
    <row r="25" spans="1:6" s="54" customFormat="1" ht="12.75">
      <c r="A25" s="74">
        <v>2.1</v>
      </c>
      <c r="B25" s="75" t="s">
        <v>133</v>
      </c>
      <c r="C25" s="164">
        <v>1.92</v>
      </c>
      <c r="D25" s="164" t="s">
        <v>78</v>
      </c>
      <c r="E25" s="164"/>
      <c r="F25" s="167">
        <v>22694.99</v>
      </c>
    </row>
    <row r="26" spans="1:6" s="54" customFormat="1" ht="12.75">
      <c r="A26" s="77"/>
      <c r="B26" s="78" t="s">
        <v>134</v>
      </c>
      <c r="C26" s="165"/>
      <c r="D26" s="165"/>
      <c r="E26" s="165"/>
      <c r="F26" s="183"/>
    </row>
    <row r="27" spans="1:6" s="54" customFormat="1" ht="12.75">
      <c r="A27" s="77"/>
      <c r="B27" s="78" t="s">
        <v>135</v>
      </c>
      <c r="C27" s="165"/>
      <c r="D27" s="165"/>
      <c r="E27" s="165"/>
      <c r="F27" s="183"/>
    </row>
    <row r="28" spans="1:6" s="54" customFormat="1" ht="12.75">
      <c r="A28" s="80"/>
      <c r="B28" s="81" t="s">
        <v>136</v>
      </c>
      <c r="C28" s="166"/>
      <c r="D28" s="166"/>
      <c r="E28" s="166"/>
      <c r="F28" s="168"/>
    </row>
    <row r="29" spans="1:6" s="54" customFormat="1" ht="12.75">
      <c r="A29" s="74">
        <v>2.2</v>
      </c>
      <c r="B29" s="83" t="s">
        <v>171</v>
      </c>
      <c r="C29" s="164">
        <v>0.15</v>
      </c>
      <c r="D29" s="164" t="s">
        <v>78</v>
      </c>
      <c r="E29" s="145"/>
      <c r="F29" s="167">
        <f>C29*12*C8</f>
        <v>1773.1799999999998</v>
      </c>
    </row>
    <row r="30" spans="1:6" s="54" customFormat="1" ht="12.75">
      <c r="A30" s="80"/>
      <c r="B30" s="84" t="s">
        <v>137</v>
      </c>
      <c r="C30" s="166"/>
      <c r="D30" s="166"/>
      <c r="E30" s="144"/>
      <c r="F30" s="168"/>
    </row>
    <row r="31" spans="1:6" s="54" customFormat="1" ht="12.75">
      <c r="A31" s="74">
        <v>2.3</v>
      </c>
      <c r="B31" s="83" t="s">
        <v>138</v>
      </c>
      <c r="C31" s="164">
        <v>0.04</v>
      </c>
      <c r="D31" s="164" t="s">
        <v>78</v>
      </c>
      <c r="E31" s="145"/>
      <c r="F31" s="167">
        <f>C31*12*C8</f>
        <v>472.848</v>
      </c>
    </row>
    <row r="32" spans="1:6" s="54" customFormat="1" ht="12.75">
      <c r="A32" s="80"/>
      <c r="B32" s="84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75" t="s">
        <v>140</v>
      </c>
      <c r="C33" s="164">
        <v>0.4</v>
      </c>
      <c r="D33" s="164" t="s">
        <v>78</v>
      </c>
      <c r="E33" s="145"/>
      <c r="F33" s="167">
        <f>C33*12*C8</f>
        <v>4728.4800000000005</v>
      </c>
    </row>
    <row r="34" spans="1:6" s="54" customFormat="1" ht="12.75">
      <c r="A34" s="77"/>
      <c r="B34" s="78" t="s">
        <v>141</v>
      </c>
      <c r="C34" s="165"/>
      <c r="D34" s="165"/>
      <c r="E34" s="143"/>
      <c r="F34" s="183"/>
    </row>
    <row r="35" spans="1:6" s="54" customFormat="1" ht="12.75">
      <c r="A35" s="80"/>
      <c r="B35" s="81" t="s">
        <v>142</v>
      </c>
      <c r="C35" s="166"/>
      <c r="D35" s="166"/>
      <c r="E35" s="144"/>
      <c r="F35" s="168"/>
    </row>
    <row r="36" spans="1:6" s="54" customFormat="1" ht="12.75">
      <c r="A36" s="74">
        <v>2.5</v>
      </c>
      <c r="B36" s="83" t="s">
        <v>143</v>
      </c>
      <c r="C36" s="242">
        <v>1.26</v>
      </c>
      <c r="D36" s="242" t="s">
        <v>78</v>
      </c>
      <c r="E36" s="242"/>
      <c r="F36" s="242">
        <f>C36*12*C8</f>
        <v>14894.712000000001</v>
      </c>
    </row>
    <row r="37" spans="1:6" s="54" customFormat="1" ht="12.75">
      <c r="A37" s="80"/>
      <c r="B37" s="84" t="s">
        <v>144</v>
      </c>
      <c r="C37" s="243"/>
      <c r="D37" s="243"/>
      <c r="E37" s="243"/>
      <c r="F37" s="243"/>
    </row>
    <row r="38" spans="1:6" s="54" customFormat="1" ht="12.75">
      <c r="A38" s="74">
        <v>2.6</v>
      </c>
      <c r="B38" s="78" t="s">
        <v>145</v>
      </c>
      <c r="C38" s="242">
        <v>0.21</v>
      </c>
      <c r="D38" s="242" t="s">
        <v>78</v>
      </c>
      <c r="E38" s="164"/>
      <c r="F38" s="242">
        <f>C38*12*C8</f>
        <v>2482.452</v>
      </c>
    </row>
    <row r="39" spans="1:6" s="54" customFormat="1" ht="12.75">
      <c r="A39" s="80"/>
      <c r="B39" s="81" t="s">
        <v>146</v>
      </c>
      <c r="C39" s="243"/>
      <c r="D39" s="243"/>
      <c r="E39" s="166"/>
      <c r="F39" s="243"/>
    </row>
    <row r="40" spans="1:6" s="54" customFormat="1" ht="12.75">
      <c r="A40" s="74">
        <v>2.7</v>
      </c>
      <c r="B40" s="75" t="s">
        <v>147</v>
      </c>
      <c r="C40" s="164">
        <v>0.41</v>
      </c>
      <c r="D40" s="164" t="s">
        <v>78</v>
      </c>
      <c r="E40" s="164"/>
      <c r="F40" s="167">
        <f>C40*12*C8</f>
        <v>4846.692</v>
      </c>
    </row>
    <row r="41" spans="1:6" s="54" customFormat="1" ht="12.75">
      <c r="A41" s="80"/>
      <c r="B41" s="81" t="s">
        <v>148</v>
      </c>
      <c r="C41" s="166"/>
      <c r="D41" s="166"/>
      <c r="E41" s="166"/>
      <c r="F41" s="168"/>
    </row>
    <row r="42" spans="1:6" s="54" customFormat="1" ht="25.5">
      <c r="A42" s="74">
        <v>2.8</v>
      </c>
      <c r="B42" s="85" t="s">
        <v>174</v>
      </c>
      <c r="C42" s="164">
        <v>0.18</v>
      </c>
      <c r="D42" s="146" t="s">
        <v>78</v>
      </c>
      <c r="E42" s="146"/>
      <c r="F42" s="174">
        <f>C42*12*C8</f>
        <v>2127.8160000000003</v>
      </c>
    </row>
    <row r="43" spans="1:6" s="54" customFormat="1" ht="12.75">
      <c r="A43" s="86">
        <v>2.9</v>
      </c>
      <c r="B43" s="87" t="s">
        <v>149</v>
      </c>
      <c r="C43" s="146">
        <v>0.22</v>
      </c>
      <c r="D43" s="166" t="s">
        <v>78</v>
      </c>
      <c r="E43" s="166"/>
      <c r="F43" s="168">
        <f>C43*12*C8</f>
        <v>2600.664</v>
      </c>
    </row>
    <row r="44" spans="1:6" s="54" customFormat="1" ht="12.75">
      <c r="A44" s="86">
        <v>2.1</v>
      </c>
      <c r="B44" s="87" t="s">
        <v>150</v>
      </c>
      <c r="C44" s="146">
        <v>0.15</v>
      </c>
      <c r="D44" s="146" t="s">
        <v>78</v>
      </c>
      <c r="E44" s="146"/>
      <c r="F44" s="179">
        <f>C44*12*C8</f>
        <v>1773.1799999999998</v>
      </c>
    </row>
    <row r="45" spans="1:6" s="54" customFormat="1" ht="12.75">
      <c r="A45" s="86">
        <v>2.11</v>
      </c>
      <c r="B45" s="87" t="s">
        <v>151</v>
      </c>
      <c r="C45" s="146">
        <v>0.21</v>
      </c>
      <c r="D45" s="146" t="s">
        <v>78</v>
      </c>
      <c r="E45" s="146"/>
      <c r="F45" s="179">
        <v>2528.82</v>
      </c>
    </row>
    <row r="46" spans="1:6" s="54" customFormat="1" ht="12.75">
      <c r="A46" s="86">
        <v>2.12</v>
      </c>
      <c r="B46" s="87" t="s">
        <v>152</v>
      </c>
      <c r="C46" s="146">
        <v>0.58</v>
      </c>
      <c r="D46" s="146" t="s">
        <v>78</v>
      </c>
      <c r="E46" s="146"/>
      <c r="F46" s="179">
        <f>C46*12*C8</f>
        <v>6856.295999999999</v>
      </c>
    </row>
    <row r="47" spans="1:6" s="54" customFormat="1" ht="12.75">
      <c r="A47" s="86">
        <v>2.13</v>
      </c>
      <c r="B47" s="87" t="s">
        <v>163</v>
      </c>
      <c r="C47" s="146">
        <v>0.13</v>
      </c>
      <c r="D47" s="146" t="s">
        <v>78</v>
      </c>
      <c r="E47" s="146"/>
      <c r="F47" s="179">
        <v>1487.03</v>
      </c>
    </row>
    <row r="48" spans="1:6" s="54" customFormat="1" ht="12.75">
      <c r="A48" s="88">
        <v>2.14</v>
      </c>
      <c r="B48" s="87" t="s">
        <v>153</v>
      </c>
      <c r="C48" s="146">
        <v>0.23</v>
      </c>
      <c r="D48" s="146" t="s">
        <v>78</v>
      </c>
      <c r="E48" s="146"/>
      <c r="F48" s="179">
        <v>2776.07</v>
      </c>
    </row>
    <row r="49" spans="1:6" s="54" customFormat="1" ht="12.75">
      <c r="A49" s="89">
        <v>2.15</v>
      </c>
      <c r="B49" s="81" t="s">
        <v>170</v>
      </c>
      <c r="C49" s="164">
        <v>0.12</v>
      </c>
      <c r="D49" s="146" t="s">
        <v>78</v>
      </c>
      <c r="E49" s="146"/>
      <c r="F49" s="179">
        <f>C49*12*C8</f>
        <v>1418.5439999999999</v>
      </c>
    </row>
    <row r="50" spans="1:6" s="54" customFormat="1" ht="12.75">
      <c r="A50" s="74">
        <v>2.16</v>
      </c>
      <c r="B50" s="81" t="s">
        <v>164</v>
      </c>
      <c r="C50" s="164">
        <v>0.06</v>
      </c>
      <c r="D50" s="164" t="s">
        <v>78</v>
      </c>
      <c r="E50" s="164"/>
      <c r="F50" s="167">
        <f>C50*12*C8</f>
        <v>709.2719999999999</v>
      </c>
    </row>
    <row r="51" spans="1:6" s="54" customFormat="1" ht="12.75">
      <c r="A51" s="86">
        <v>2.17</v>
      </c>
      <c r="B51" s="87" t="s">
        <v>154</v>
      </c>
      <c r="C51" s="146">
        <v>4.69</v>
      </c>
      <c r="D51" s="164" t="s">
        <v>78</v>
      </c>
      <c r="E51" s="164"/>
      <c r="F51" s="167">
        <v>55410.22</v>
      </c>
    </row>
    <row r="52" spans="1:6" s="54" customFormat="1" ht="12.75">
      <c r="A52" s="86">
        <v>2.18</v>
      </c>
      <c r="B52" s="87" t="s">
        <v>155</v>
      </c>
      <c r="C52" s="146">
        <v>1.39</v>
      </c>
      <c r="D52" s="146" t="s">
        <v>78</v>
      </c>
      <c r="E52" s="146"/>
      <c r="F52" s="179">
        <v>16489.89</v>
      </c>
    </row>
    <row r="53" spans="1:6" s="54" customFormat="1" ht="12.75">
      <c r="A53" s="86">
        <v>2.19</v>
      </c>
      <c r="B53" s="87" t="s">
        <v>156</v>
      </c>
      <c r="C53" s="146">
        <v>0.16</v>
      </c>
      <c r="D53" s="146" t="s">
        <v>78</v>
      </c>
      <c r="E53" s="146"/>
      <c r="F53" s="179">
        <v>1891.39</v>
      </c>
    </row>
    <row r="54" spans="1:6" s="54" customFormat="1" ht="12.75">
      <c r="A54" s="86">
        <v>2.2</v>
      </c>
      <c r="B54" s="87" t="s">
        <v>157</v>
      </c>
      <c r="C54" s="146">
        <v>0.13</v>
      </c>
      <c r="D54" s="146" t="s">
        <v>78</v>
      </c>
      <c r="E54" s="146"/>
      <c r="F54" s="179">
        <v>1528.19</v>
      </c>
    </row>
    <row r="55" spans="1:6" s="54" customFormat="1" ht="12.75">
      <c r="A55" s="90">
        <v>2.21</v>
      </c>
      <c r="B55" s="204" t="s">
        <v>213</v>
      </c>
      <c r="C55" s="236">
        <v>0.76</v>
      </c>
      <c r="D55" s="236" t="s">
        <v>78</v>
      </c>
      <c r="E55" s="242"/>
      <c r="F55" s="236">
        <v>8994</v>
      </c>
    </row>
    <row r="56" spans="1:6" s="54" customFormat="1" ht="12.75">
      <c r="A56" s="77"/>
      <c r="B56" s="153" t="s">
        <v>212</v>
      </c>
      <c r="C56" s="237"/>
      <c r="D56" s="237"/>
      <c r="E56" s="256"/>
      <c r="F56" s="237"/>
    </row>
    <row r="57" spans="1:6" s="54" customFormat="1" ht="12.75">
      <c r="A57" s="101"/>
      <c r="B57" s="184" t="s">
        <v>187</v>
      </c>
      <c r="C57" s="191">
        <f>SUM(C20:C56)</f>
        <v>15.380000000000003</v>
      </c>
      <c r="D57" s="195"/>
      <c r="E57" s="195"/>
      <c r="F57" s="191">
        <f>SUM(F20:F56)</f>
        <v>181852.58800000005</v>
      </c>
    </row>
    <row r="58" spans="1:6" s="54" customFormat="1" ht="12.75">
      <c r="A58" s="91"/>
      <c r="B58" s="185" t="s">
        <v>210</v>
      </c>
      <c r="C58" s="143"/>
      <c r="D58" s="165"/>
      <c r="E58" s="165"/>
      <c r="F58" s="183"/>
    </row>
    <row r="59" spans="1:6" s="54" customFormat="1" ht="12.75">
      <c r="A59" s="92"/>
      <c r="B59" s="186" t="s">
        <v>183</v>
      </c>
      <c r="C59" s="144"/>
      <c r="D59" s="166"/>
      <c r="E59" s="166"/>
      <c r="F59" s="168"/>
    </row>
    <row r="60" spans="1:6" s="54" customFormat="1" ht="12.75">
      <c r="A60" s="81"/>
      <c r="B60" s="197" t="s">
        <v>202</v>
      </c>
      <c r="C60" s="166"/>
      <c r="D60" s="166"/>
      <c r="E60" s="166"/>
      <c r="F60" s="187">
        <f>F57+C11-E11</f>
        <v>100254.31800000006</v>
      </c>
    </row>
    <row r="61" spans="3:6" s="54" customFormat="1" ht="12.75">
      <c r="C61" s="159"/>
      <c r="D61" s="159"/>
      <c r="E61" s="159"/>
      <c r="F61" s="159"/>
    </row>
  </sheetData>
  <sheetProtection/>
  <mergeCells count="11">
    <mergeCell ref="E36:E37"/>
    <mergeCell ref="C55:C56"/>
    <mergeCell ref="D36:D37"/>
    <mergeCell ref="D55:D56"/>
    <mergeCell ref="D38:D39"/>
    <mergeCell ref="F38:F39"/>
    <mergeCell ref="C36:C37"/>
    <mergeCell ref="C38:C39"/>
    <mergeCell ref="E55:E56"/>
    <mergeCell ref="F55:F56"/>
    <mergeCell ref="F36:F37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75"/>
  <sheetViews>
    <sheetView zoomScalePageLayoutView="0" workbookViewId="0" topLeftCell="A41">
      <selection activeCell="C20" sqref="C20:C58"/>
    </sheetView>
  </sheetViews>
  <sheetFormatPr defaultColWidth="9.140625" defaultRowHeight="12.75"/>
  <cols>
    <col min="1" max="1" width="6.28125" style="0" customWidth="1"/>
    <col min="2" max="2" width="69.140625" style="0" customWidth="1"/>
    <col min="3" max="3" width="14.00390625" style="136" customWidth="1"/>
    <col min="4" max="4" width="17.28125" style="136" customWidth="1"/>
    <col min="5" max="5" width="10.57421875" style="136" customWidth="1"/>
    <col min="6" max="6" width="14.57421875" style="159" bestFit="1" customWidth="1"/>
    <col min="7" max="7" width="10.140625" style="0" bestFit="1" customWidth="1"/>
    <col min="9" max="9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115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601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32172.52</v>
      </c>
      <c r="D11" s="173">
        <v>90469.20000000001</v>
      </c>
      <c r="E11" s="173">
        <v>89110.49</v>
      </c>
      <c r="F11" s="140">
        <f>C11+D11-E11</f>
        <v>33531.23000000001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33531.23000000001</v>
      </c>
    </row>
    <row r="14" spans="1:6" s="54" customFormat="1" ht="12.75">
      <c r="A14" s="57"/>
      <c r="B14" s="60" t="s">
        <v>160</v>
      </c>
      <c r="C14" s="138">
        <f>E11/(C11+D11)</f>
        <v>0.7265919786513104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5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9" s="54" customFormat="1" ht="12.75">
      <c r="A19" s="69"/>
      <c r="B19" s="70"/>
      <c r="C19" s="142" t="s">
        <v>131</v>
      </c>
      <c r="D19" s="142" t="s">
        <v>132</v>
      </c>
      <c r="E19" s="172"/>
      <c r="F19" s="142"/>
      <c r="I19" s="63"/>
    </row>
    <row r="20" spans="1:9" s="90" customFormat="1" ht="12.75">
      <c r="A20" s="104"/>
      <c r="B20" s="60" t="s">
        <v>195</v>
      </c>
      <c r="C20" s="139">
        <v>5.12</v>
      </c>
      <c r="D20" s="139" t="s">
        <v>78</v>
      </c>
      <c r="E20" s="139"/>
      <c r="F20" s="139">
        <v>36960</v>
      </c>
      <c r="I20" s="63"/>
    </row>
    <row r="21" spans="1:9" s="90" customFormat="1" ht="12.75">
      <c r="A21" s="104"/>
      <c r="B21" s="60" t="s">
        <v>204</v>
      </c>
      <c r="C21" s="139">
        <v>0.5</v>
      </c>
      <c r="D21" s="139" t="s">
        <v>78</v>
      </c>
      <c r="E21" s="139"/>
      <c r="F21" s="139">
        <v>3600</v>
      </c>
      <c r="I21" s="63"/>
    </row>
    <row r="22" spans="1:9" s="90" customFormat="1" ht="12.75">
      <c r="A22" s="104"/>
      <c r="B22" s="109" t="s">
        <v>201</v>
      </c>
      <c r="C22" s="141">
        <v>0.11</v>
      </c>
      <c r="D22" s="141" t="s">
        <v>78</v>
      </c>
      <c r="E22" s="141"/>
      <c r="F22" s="162">
        <v>780</v>
      </c>
      <c r="I22" s="63"/>
    </row>
    <row r="23" spans="1:9" s="90" customFormat="1" ht="12.75">
      <c r="A23" s="64"/>
      <c r="B23" s="109" t="s">
        <v>207</v>
      </c>
      <c r="C23" s="141">
        <v>4.58</v>
      </c>
      <c r="D23" s="141" t="s">
        <v>78</v>
      </c>
      <c r="E23" s="141"/>
      <c r="F23" s="141">
        <v>33035.16</v>
      </c>
      <c r="I23" s="63"/>
    </row>
    <row r="24" spans="1:9" s="90" customFormat="1" ht="12.75">
      <c r="A24" s="69"/>
      <c r="B24" s="181" t="s">
        <v>209</v>
      </c>
      <c r="C24" s="142"/>
      <c r="D24" s="142"/>
      <c r="E24" s="142"/>
      <c r="F24" s="142"/>
      <c r="I24" s="63"/>
    </row>
    <row r="25" spans="1:9" s="90" customFormat="1" ht="12.75">
      <c r="A25" s="58"/>
      <c r="B25" s="60" t="s">
        <v>215</v>
      </c>
      <c r="C25" s="139">
        <v>0.66</v>
      </c>
      <c r="D25" s="142" t="s">
        <v>78</v>
      </c>
      <c r="E25" s="139"/>
      <c r="F25" s="139">
        <f>C25*12*C8</f>
        <v>4759.92</v>
      </c>
      <c r="I25" s="63"/>
    </row>
    <row r="26" spans="1:6" s="54" customFormat="1" ht="12.75">
      <c r="A26" s="78">
        <v>2.1</v>
      </c>
      <c r="B26" s="78" t="s">
        <v>133</v>
      </c>
      <c r="C26" s="165">
        <v>1.92</v>
      </c>
      <c r="D26" s="165" t="s">
        <v>78</v>
      </c>
      <c r="E26" s="165"/>
      <c r="F26" s="183">
        <v>13845.99</v>
      </c>
    </row>
    <row r="27" spans="1:6" s="54" customFormat="1" ht="12.75">
      <c r="A27" s="77"/>
      <c r="B27" s="78" t="s">
        <v>134</v>
      </c>
      <c r="C27" s="165"/>
      <c r="D27" s="165"/>
      <c r="E27" s="165"/>
      <c r="F27" s="183"/>
    </row>
    <row r="28" spans="1:6" s="54" customFormat="1" ht="12.75">
      <c r="A28" s="77"/>
      <c r="B28" s="78" t="s">
        <v>135</v>
      </c>
      <c r="C28" s="165"/>
      <c r="D28" s="165"/>
      <c r="E28" s="165"/>
      <c r="F28" s="183"/>
    </row>
    <row r="29" spans="1:6" s="54" customFormat="1" ht="12.75">
      <c r="A29" s="80"/>
      <c r="B29" s="81" t="s">
        <v>136</v>
      </c>
      <c r="C29" s="166"/>
      <c r="D29" s="166"/>
      <c r="E29" s="166"/>
      <c r="F29" s="168"/>
    </row>
    <row r="30" spans="1:6" s="54" customFormat="1" ht="12.75">
      <c r="A30" s="74">
        <v>2.2</v>
      </c>
      <c r="B30" s="83" t="s">
        <v>171</v>
      </c>
      <c r="C30" s="164">
        <v>0.15</v>
      </c>
      <c r="D30" s="164" t="s">
        <v>78</v>
      </c>
      <c r="E30" s="145"/>
      <c r="F30" s="167">
        <f>C30*12*C8</f>
        <v>1081.8</v>
      </c>
    </row>
    <row r="31" spans="1:6" s="54" customFormat="1" ht="12.75">
      <c r="A31" s="80"/>
      <c r="B31" s="84" t="s">
        <v>137</v>
      </c>
      <c r="C31" s="166"/>
      <c r="D31" s="166"/>
      <c r="E31" s="144"/>
      <c r="F31" s="168"/>
    </row>
    <row r="32" spans="1:6" s="54" customFormat="1" ht="12.75">
      <c r="A32" s="74">
        <v>2.3</v>
      </c>
      <c r="B32" s="83" t="s">
        <v>138</v>
      </c>
      <c r="C32" s="164">
        <v>0.04</v>
      </c>
      <c r="D32" s="164" t="s">
        <v>78</v>
      </c>
      <c r="E32" s="145"/>
      <c r="F32" s="167">
        <f>C32*12*C8</f>
        <v>288.47999999999996</v>
      </c>
    </row>
    <row r="33" spans="1:6" s="54" customFormat="1" ht="12.75">
      <c r="A33" s="80"/>
      <c r="B33" s="84" t="s">
        <v>139</v>
      </c>
      <c r="C33" s="166"/>
      <c r="D33" s="166"/>
      <c r="E33" s="144"/>
      <c r="F33" s="168"/>
    </row>
    <row r="34" spans="1:6" s="54" customFormat="1" ht="12.75">
      <c r="A34" s="74">
        <v>2.4</v>
      </c>
      <c r="B34" s="75" t="s">
        <v>140</v>
      </c>
      <c r="C34" s="164">
        <v>0.4</v>
      </c>
      <c r="D34" s="164" t="s">
        <v>78</v>
      </c>
      <c r="E34" s="145"/>
      <c r="F34" s="167">
        <f>C34*12*C8</f>
        <v>2884.8000000000006</v>
      </c>
    </row>
    <row r="35" spans="1:6" s="54" customFormat="1" ht="12.75">
      <c r="A35" s="77"/>
      <c r="B35" s="78" t="s">
        <v>141</v>
      </c>
      <c r="C35" s="165"/>
      <c r="D35" s="165"/>
      <c r="E35" s="143"/>
      <c r="F35" s="183"/>
    </row>
    <row r="36" spans="1:6" s="54" customFormat="1" ht="12.75">
      <c r="A36" s="80"/>
      <c r="B36" s="81" t="s">
        <v>142</v>
      </c>
      <c r="C36" s="166"/>
      <c r="D36" s="166"/>
      <c r="E36" s="144"/>
      <c r="F36" s="168"/>
    </row>
    <row r="37" spans="1:6" s="54" customFormat="1" ht="12.75">
      <c r="A37" s="74">
        <v>2.5</v>
      </c>
      <c r="B37" s="83" t="s">
        <v>143</v>
      </c>
      <c r="C37" s="242">
        <v>1.26</v>
      </c>
      <c r="D37" s="242" t="s">
        <v>78</v>
      </c>
      <c r="E37" s="242"/>
      <c r="F37" s="242">
        <f>C37*12*C8</f>
        <v>9087.12</v>
      </c>
    </row>
    <row r="38" spans="1:6" s="54" customFormat="1" ht="12.75">
      <c r="A38" s="80"/>
      <c r="B38" s="84" t="s">
        <v>144</v>
      </c>
      <c r="C38" s="243"/>
      <c r="D38" s="243"/>
      <c r="E38" s="243"/>
      <c r="F38" s="243"/>
    </row>
    <row r="39" spans="1:6" s="54" customFormat="1" ht="12.75">
      <c r="A39" s="74">
        <v>2.6</v>
      </c>
      <c r="B39" s="78" t="s">
        <v>145</v>
      </c>
      <c r="C39" s="242">
        <v>0.21</v>
      </c>
      <c r="D39" s="242" t="s">
        <v>78</v>
      </c>
      <c r="E39" s="164"/>
      <c r="F39" s="242">
        <f>C39*12*C8</f>
        <v>1514.52</v>
      </c>
    </row>
    <row r="40" spans="1:6" s="54" customFormat="1" ht="12.75">
      <c r="A40" s="80"/>
      <c r="B40" s="81" t="s">
        <v>146</v>
      </c>
      <c r="C40" s="243"/>
      <c r="D40" s="243"/>
      <c r="E40" s="166"/>
      <c r="F40" s="243"/>
    </row>
    <row r="41" spans="1:6" s="54" customFormat="1" ht="12.75">
      <c r="A41" s="74">
        <v>2.7</v>
      </c>
      <c r="B41" s="75" t="s">
        <v>147</v>
      </c>
      <c r="C41" s="164">
        <v>0.41</v>
      </c>
      <c r="D41" s="164" t="s">
        <v>78</v>
      </c>
      <c r="E41" s="164"/>
      <c r="F41" s="167">
        <f>C41*12*C8</f>
        <v>2956.92</v>
      </c>
    </row>
    <row r="42" spans="1:6" s="54" customFormat="1" ht="12.75">
      <c r="A42" s="80"/>
      <c r="B42" s="81" t="s">
        <v>148</v>
      </c>
      <c r="C42" s="166"/>
      <c r="D42" s="166"/>
      <c r="E42" s="166"/>
      <c r="F42" s="168"/>
    </row>
    <row r="43" spans="1:6" s="54" customFormat="1" ht="25.5">
      <c r="A43" s="74">
        <v>2.8</v>
      </c>
      <c r="B43" s="85" t="s">
        <v>174</v>
      </c>
      <c r="C43" s="164">
        <v>0.18</v>
      </c>
      <c r="D43" s="146" t="s">
        <v>78</v>
      </c>
      <c r="E43" s="146"/>
      <c r="F43" s="174">
        <f>C43*12*C8</f>
        <v>1298.16</v>
      </c>
    </row>
    <row r="44" spans="1:6" s="54" customFormat="1" ht="12.75">
      <c r="A44" s="86">
        <v>2.9</v>
      </c>
      <c r="B44" s="87" t="s">
        <v>149</v>
      </c>
      <c r="C44" s="146">
        <v>0.22</v>
      </c>
      <c r="D44" s="166" t="s">
        <v>78</v>
      </c>
      <c r="E44" s="166"/>
      <c r="F44" s="168">
        <f>C44*12*C8</f>
        <v>1586.64</v>
      </c>
    </row>
    <row r="45" spans="1:6" s="54" customFormat="1" ht="12.75">
      <c r="A45" s="86">
        <v>2.1</v>
      </c>
      <c r="B45" s="87" t="s">
        <v>150</v>
      </c>
      <c r="C45" s="146">
        <v>0.15</v>
      </c>
      <c r="D45" s="146" t="s">
        <v>78</v>
      </c>
      <c r="E45" s="146"/>
      <c r="F45" s="179">
        <f>C45*12*C8</f>
        <v>1081.8</v>
      </c>
    </row>
    <row r="46" spans="1:6" s="54" customFormat="1" ht="12.75">
      <c r="A46" s="86">
        <v>2.11</v>
      </c>
      <c r="B46" s="87" t="s">
        <v>151</v>
      </c>
      <c r="C46" s="146">
        <v>0.21</v>
      </c>
      <c r="D46" s="146" t="s">
        <v>78</v>
      </c>
      <c r="E46" s="146"/>
      <c r="F46" s="179">
        <v>1542.8</v>
      </c>
    </row>
    <row r="47" spans="1:6" s="54" customFormat="1" ht="12.75">
      <c r="A47" s="86">
        <v>2.12</v>
      </c>
      <c r="B47" s="87" t="s">
        <v>152</v>
      </c>
      <c r="C47" s="146">
        <v>0.58</v>
      </c>
      <c r="D47" s="146" t="s">
        <v>78</v>
      </c>
      <c r="E47" s="146"/>
      <c r="F47" s="179">
        <f>C47*12*C8</f>
        <v>4182.959999999999</v>
      </c>
    </row>
    <row r="48" spans="1:6" s="54" customFormat="1" ht="12.75">
      <c r="A48" s="86">
        <v>2.13</v>
      </c>
      <c r="B48" s="87" t="s">
        <v>163</v>
      </c>
      <c r="C48" s="146">
        <v>0.13</v>
      </c>
      <c r="D48" s="146" t="s">
        <v>78</v>
      </c>
      <c r="E48" s="146"/>
      <c r="F48" s="179">
        <v>907.22</v>
      </c>
    </row>
    <row r="49" spans="1:6" s="54" customFormat="1" ht="12.75">
      <c r="A49" s="88">
        <v>2.14</v>
      </c>
      <c r="B49" s="87" t="s">
        <v>153</v>
      </c>
      <c r="C49" s="146">
        <v>0.23</v>
      </c>
      <c r="D49" s="146" t="s">
        <v>78</v>
      </c>
      <c r="E49" s="146"/>
      <c r="F49" s="179">
        <v>1693.66</v>
      </c>
    </row>
    <row r="50" spans="1:6" s="54" customFormat="1" ht="12.75">
      <c r="A50" s="89">
        <v>2.15</v>
      </c>
      <c r="B50" s="81" t="s">
        <v>170</v>
      </c>
      <c r="C50" s="164">
        <v>0.12</v>
      </c>
      <c r="D50" s="146" t="s">
        <v>78</v>
      </c>
      <c r="E50" s="146"/>
      <c r="F50" s="179">
        <f>C50*12*C8</f>
        <v>865.4399999999999</v>
      </c>
    </row>
    <row r="51" spans="1:6" s="54" customFormat="1" ht="12.75">
      <c r="A51" s="74">
        <v>2.16</v>
      </c>
      <c r="B51" s="81" t="s">
        <v>164</v>
      </c>
      <c r="C51" s="164">
        <v>0.06</v>
      </c>
      <c r="D51" s="164" t="s">
        <v>78</v>
      </c>
      <c r="E51" s="164"/>
      <c r="F51" s="167">
        <f>C51*12*C8</f>
        <v>432.71999999999997</v>
      </c>
    </row>
    <row r="52" spans="1:6" s="54" customFormat="1" ht="12.75">
      <c r="A52" s="86">
        <v>2.17</v>
      </c>
      <c r="B52" s="87" t="s">
        <v>154</v>
      </c>
      <c r="C52" s="146">
        <v>4.69</v>
      </c>
      <c r="D52" s="164" t="s">
        <v>78</v>
      </c>
      <c r="E52" s="164"/>
      <c r="F52" s="167">
        <v>33805.24</v>
      </c>
    </row>
    <row r="53" spans="1:6" s="54" customFormat="1" ht="12.75">
      <c r="A53" s="86">
        <v>2.18</v>
      </c>
      <c r="B53" s="87" t="s">
        <v>155</v>
      </c>
      <c r="C53" s="146">
        <v>1.39</v>
      </c>
      <c r="D53" s="146" t="s">
        <v>78</v>
      </c>
      <c r="E53" s="146"/>
      <c r="F53" s="179">
        <v>10060.32</v>
      </c>
    </row>
    <row r="54" spans="1:6" s="54" customFormat="1" ht="12.75">
      <c r="A54" s="86">
        <v>2.19</v>
      </c>
      <c r="B54" s="87" t="s">
        <v>156</v>
      </c>
      <c r="C54" s="146">
        <v>0.16</v>
      </c>
      <c r="D54" s="146" t="s">
        <v>78</v>
      </c>
      <c r="E54" s="146"/>
      <c r="F54" s="179">
        <v>1153.92</v>
      </c>
    </row>
    <row r="55" spans="1:6" s="54" customFormat="1" ht="12.75">
      <c r="A55" s="86">
        <v>2.2</v>
      </c>
      <c r="B55" s="87" t="s">
        <v>157</v>
      </c>
      <c r="C55" s="146">
        <v>0.13</v>
      </c>
      <c r="D55" s="146" t="s">
        <v>78</v>
      </c>
      <c r="E55" s="146"/>
      <c r="F55" s="179">
        <v>932.33</v>
      </c>
    </row>
    <row r="56" spans="1:6" s="54" customFormat="1" ht="12.75">
      <c r="A56" s="77"/>
      <c r="B56" s="204" t="s">
        <v>213</v>
      </c>
      <c r="C56" s="237"/>
      <c r="D56" s="237"/>
      <c r="E56" s="256"/>
      <c r="F56" s="237"/>
    </row>
    <row r="57" spans="1:6" s="54" customFormat="1" ht="12.75">
      <c r="A57" s="77"/>
      <c r="B57" s="205" t="s">
        <v>212</v>
      </c>
      <c r="C57" s="237"/>
      <c r="D57" s="237"/>
      <c r="E57" s="256"/>
      <c r="F57" s="237"/>
    </row>
    <row r="58" spans="1:6" s="54" customFormat="1" ht="12.75">
      <c r="A58" s="101"/>
      <c r="B58" s="91"/>
      <c r="C58" s="195">
        <f>SUM(C20:C57)</f>
        <v>23.61</v>
      </c>
      <c r="D58" s="195"/>
      <c r="E58" s="195"/>
      <c r="F58" s="195">
        <f>SUM(F20:F57)</f>
        <v>170337.92</v>
      </c>
    </row>
    <row r="59" spans="1:6" s="54" customFormat="1" ht="12.75">
      <c r="A59" s="208"/>
      <c r="B59" s="94" t="s">
        <v>187</v>
      </c>
      <c r="C59" s="164"/>
      <c r="D59" s="164"/>
      <c r="E59" s="164"/>
      <c r="F59" s="167"/>
    </row>
    <row r="60" spans="1:6" s="54" customFormat="1" ht="12.75">
      <c r="A60" s="91"/>
      <c r="B60" s="95" t="s">
        <v>210</v>
      </c>
      <c r="C60" s="165"/>
      <c r="D60" s="165"/>
      <c r="E60" s="165"/>
      <c r="F60" s="183"/>
    </row>
    <row r="61" spans="1:6" s="54" customFormat="1" ht="12.75">
      <c r="A61" s="92"/>
      <c r="B61" s="96" t="s">
        <v>183</v>
      </c>
      <c r="C61" s="166"/>
      <c r="D61" s="166"/>
      <c r="E61" s="166"/>
      <c r="F61" s="209">
        <f>F58+C11-E11</f>
        <v>113399.95</v>
      </c>
    </row>
    <row r="62" spans="3:6" s="54" customFormat="1" ht="12.75">
      <c r="C62" s="159"/>
      <c r="D62" s="159"/>
      <c r="E62" s="159"/>
      <c r="F62" s="159"/>
    </row>
    <row r="63" spans="3:6" s="54" customFormat="1" ht="12.75">
      <c r="C63" s="159"/>
      <c r="D63" s="159"/>
      <c r="E63" s="159"/>
      <c r="F63" s="159"/>
    </row>
    <row r="64" spans="3:6" s="54" customFormat="1" ht="12.75">
      <c r="C64" s="159"/>
      <c r="D64" s="159"/>
      <c r="E64" s="159"/>
      <c r="F64" s="159"/>
    </row>
    <row r="65" spans="3:6" s="54" customFormat="1" ht="12.75">
      <c r="C65" s="159"/>
      <c r="D65" s="159"/>
      <c r="E65" s="159"/>
      <c r="F65" s="159"/>
    </row>
    <row r="66" spans="3:6" s="54" customFormat="1" ht="12.75">
      <c r="C66" s="159"/>
      <c r="D66" s="159"/>
      <c r="E66" s="159"/>
      <c r="F66" s="159"/>
    </row>
    <row r="67" spans="3:6" s="54" customFormat="1" ht="12.75">
      <c r="C67" s="159"/>
      <c r="D67" s="159"/>
      <c r="E67" s="159"/>
      <c r="F67" s="159"/>
    </row>
    <row r="68" spans="3:6" s="54" customFormat="1" ht="12.75">
      <c r="C68" s="159"/>
      <c r="D68" s="159"/>
      <c r="E68" s="159"/>
      <c r="F68" s="159"/>
    </row>
    <row r="69" spans="3:6" s="54" customFormat="1" ht="12.75">
      <c r="C69" s="159"/>
      <c r="D69" s="159"/>
      <c r="E69" s="159"/>
      <c r="F69" s="159"/>
    </row>
    <row r="70" spans="3:6" s="54" customFormat="1" ht="12.75">
      <c r="C70" s="159"/>
      <c r="D70" s="159"/>
      <c r="E70" s="159"/>
      <c r="F70" s="159"/>
    </row>
    <row r="71" spans="3:6" s="54" customFormat="1" ht="12.75">
      <c r="C71" s="159"/>
      <c r="D71" s="159"/>
      <c r="E71" s="159"/>
      <c r="F71" s="159"/>
    </row>
    <row r="72" spans="3:6" s="54" customFormat="1" ht="12.75">
      <c r="C72" s="159"/>
      <c r="D72" s="159"/>
      <c r="E72" s="159"/>
      <c r="F72" s="159"/>
    </row>
    <row r="73" spans="3:6" s="54" customFormat="1" ht="12.75">
      <c r="C73" s="159"/>
      <c r="D73" s="159"/>
      <c r="E73" s="159"/>
      <c r="F73" s="159"/>
    </row>
    <row r="74" spans="3:6" s="54" customFormat="1" ht="12.75">
      <c r="C74" s="159"/>
      <c r="D74" s="159"/>
      <c r="E74" s="159"/>
      <c r="F74" s="159"/>
    </row>
    <row r="75" spans="3:6" s="54" customFormat="1" ht="12.75">
      <c r="C75" s="159"/>
      <c r="D75" s="159"/>
      <c r="E75" s="159"/>
      <c r="F75" s="159"/>
    </row>
  </sheetData>
  <sheetProtection/>
  <mergeCells count="11">
    <mergeCell ref="C37:C38"/>
    <mergeCell ref="C39:C40"/>
    <mergeCell ref="C56:C57"/>
    <mergeCell ref="D56:D57"/>
    <mergeCell ref="E56:E57"/>
    <mergeCell ref="F56:F57"/>
    <mergeCell ref="D37:D38"/>
    <mergeCell ref="E37:E38"/>
    <mergeCell ref="F37:F38"/>
    <mergeCell ref="D39:D40"/>
    <mergeCell ref="F39:F40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zoomScalePageLayoutView="0" workbookViewId="0" topLeftCell="A39">
      <selection activeCell="B18" sqref="B18"/>
    </sheetView>
  </sheetViews>
  <sheetFormatPr defaultColWidth="9.140625" defaultRowHeight="12.75"/>
  <cols>
    <col min="1" max="1" width="6.7109375" style="0" customWidth="1"/>
    <col min="2" max="2" width="71.140625" style="0" customWidth="1"/>
    <col min="3" max="3" width="14.140625" style="136" customWidth="1"/>
    <col min="4" max="4" width="16.8515625" style="136" customWidth="1"/>
    <col min="5" max="5" width="10.8515625" style="136" customWidth="1"/>
    <col min="6" max="6" width="14.57421875" style="159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116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404.7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16654.24</v>
      </c>
      <c r="D11" s="173">
        <v>61692.84</v>
      </c>
      <c r="E11" s="173">
        <v>62857.42</v>
      </c>
      <c r="F11" s="140">
        <f>C11+D11-E11</f>
        <v>15489.660000000003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15489.660000000003</v>
      </c>
    </row>
    <row r="14" spans="1:6" s="54" customFormat="1" ht="12.75">
      <c r="A14" s="57"/>
      <c r="B14" s="60" t="s">
        <v>160</v>
      </c>
      <c r="C14" s="138">
        <f>E11/(C11+D11)</f>
        <v>0.802294354811947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/>
      <c r="B20" s="123" t="s">
        <v>204</v>
      </c>
      <c r="C20" s="139">
        <v>0.49</v>
      </c>
      <c r="D20" s="139" t="s">
        <v>78</v>
      </c>
      <c r="E20" s="139"/>
      <c r="F20" s="139">
        <v>2400</v>
      </c>
    </row>
    <row r="21" spans="1:6" s="90" customFormat="1" ht="12.75">
      <c r="A21" s="58"/>
      <c r="B21" s="226" t="s">
        <v>201</v>
      </c>
      <c r="C21" s="141">
        <v>0.11</v>
      </c>
      <c r="D21" s="139" t="s">
        <v>78</v>
      </c>
      <c r="E21" s="141"/>
      <c r="F21" s="162">
        <v>520</v>
      </c>
    </row>
    <row r="22" spans="1:6" s="90" customFormat="1" ht="12.75">
      <c r="A22" s="58"/>
      <c r="B22" s="60" t="s">
        <v>215</v>
      </c>
      <c r="C22" s="139">
        <v>0.66</v>
      </c>
      <c r="D22" s="139" t="s">
        <v>78</v>
      </c>
      <c r="E22" s="139"/>
      <c r="F22" s="139">
        <f>C22*12*C8</f>
        <v>3205.2239999999997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9323.58</v>
      </c>
    </row>
    <row r="24" spans="1:10" s="54" customFormat="1" ht="12.75">
      <c r="A24" s="77"/>
      <c r="B24" s="78" t="s">
        <v>134</v>
      </c>
      <c r="C24" s="165"/>
      <c r="D24" s="165"/>
      <c r="E24" s="165"/>
      <c r="F24" s="183"/>
      <c r="J24" s="6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C27*12*C8</f>
        <v>728.4599999999999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C29*12*C8</f>
        <v>194.256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C31*12*C8</f>
        <v>1942.5600000000002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6119.064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1019.8439999999999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C38*12*C8</f>
        <v>1991.124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874.152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C41*12*C8</f>
        <v>1068.4080000000001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C42*12*C8</f>
        <v>728.4599999999999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1038.89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C44*12*C8</f>
        <v>2816.7119999999995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610.9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1140.47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C47*12*C8</f>
        <v>582.7679999999999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C48*12*C8</f>
        <v>291.38399999999996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67">
        <v>22763.69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6774.4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777.02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627.81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3694.93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94" t="s">
        <v>187</v>
      </c>
      <c r="C55" s="195">
        <f>SUM(C20:C54)</f>
        <v>14.66</v>
      </c>
      <c r="D55" s="195"/>
      <c r="E55" s="191"/>
      <c r="F55" s="191">
        <f>SUM(F20:F54)</f>
        <v>71234.10599999999</v>
      </c>
    </row>
    <row r="56" spans="1:6" s="54" customFormat="1" ht="12.75">
      <c r="A56" s="91"/>
      <c r="B56" s="95" t="s">
        <v>210</v>
      </c>
      <c r="C56" s="165"/>
      <c r="D56" s="165"/>
      <c r="E56" s="143"/>
      <c r="F56" s="183"/>
    </row>
    <row r="57" spans="1:6" s="54" customFormat="1" ht="12.75">
      <c r="A57" s="92"/>
      <c r="B57" s="96" t="s">
        <v>183</v>
      </c>
      <c r="C57" s="166"/>
      <c r="D57" s="166"/>
      <c r="E57" s="144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25030.925999999992</v>
      </c>
    </row>
  </sheetData>
  <sheetProtection/>
  <mergeCells count="11">
    <mergeCell ref="F36:F37"/>
    <mergeCell ref="C34:C35"/>
    <mergeCell ref="C36:C37"/>
    <mergeCell ref="E34:E35"/>
    <mergeCell ref="F34:F35"/>
    <mergeCell ref="E53:E54"/>
    <mergeCell ref="F53:F54"/>
    <mergeCell ref="C53:C54"/>
    <mergeCell ref="D53:D54"/>
    <mergeCell ref="D34:D35"/>
    <mergeCell ref="D36:D37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zoomScalePageLayoutView="0" workbookViewId="0" topLeftCell="A42">
      <selection activeCell="F6" sqref="F1:F16384"/>
    </sheetView>
  </sheetViews>
  <sheetFormatPr defaultColWidth="9.140625" defaultRowHeight="12.75"/>
  <cols>
    <col min="1" max="1" width="5.57421875" style="0" customWidth="1"/>
    <col min="2" max="2" width="69.7109375" style="0" customWidth="1"/>
    <col min="3" max="3" width="13.28125" style="136" customWidth="1"/>
    <col min="4" max="4" width="16.57421875" style="136" customWidth="1"/>
    <col min="5" max="5" width="11.8515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117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723.9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158716.66</v>
      </c>
      <c r="D11" s="140">
        <v>96629.92</v>
      </c>
      <c r="E11" s="140">
        <v>102600.13</v>
      </c>
      <c r="F11" s="140">
        <f>C11+D11-E11</f>
        <v>152746.45</v>
      </c>
    </row>
    <row r="12" spans="1:6" s="54" customFormat="1" ht="12.75">
      <c r="A12" s="57"/>
      <c r="B12" s="57"/>
      <c r="C12" s="139"/>
      <c r="D12" s="140"/>
      <c r="E12" s="140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152746.45</v>
      </c>
    </row>
    <row r="14" spans="1:6" s="54" customFormat="1" ht="12.75">
      <c r="A14" s="57"/>
      <c r="B14" s="60" t="s">
        <v>160</v>
      </c>
      <c r="C14" s="138">
        <f>E11/(C11+D11)</f>
        <v>0.4018073396557729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5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/>
      <c r="B20" s="123" t="s">
        <v>204</v>
      </c>
      <c r="C20" s="139">
        <v>0.82</v>
      </c>
      <c r="D20" s="139" t="s">
        <v>78</v>
      </c>
      <c r="E20" s="139"/>
      <c r="F20" s="139">
        <v>7200</v>
      </c>
    </row>
    <row r="21" spans="1:6" s="90" customFormat="1" ht="12.75">
      <c r="A21" s="58"/>
      <c r="B21" s="226" t="s">
        <v>201</v>
      </c>
      <c r="C21" s="141">
        <v>0.18</v>
      </c>
      <c r="D21" s="139" t="s">
        <v>78</v>
      </c>
      <c r="E21" s="141"/>
      <c r="F21" s="162">
        <v>1560</v>
      </c>
    </row>
    <row r="22" spans="1:6" s="90" customFormat="1" ht="12.75">
      <c r="A22" s="58"/>
      <c r="B22" s="60" t="s">
        <v>215</v>
      </c>
      <c r="C22" s="139">
        <v>0.66</v>
      </c>
      <c r="D22" s="139" t="s">
        <v>78</v>
      </c>
      <c r="E22" s="139"/>
      <c r="F22" s="139">
        <f>C22*12*C8</f>
        <v>5733.288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16677.39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C27*12*C8</f>
        <v>1303.0199999999998</v>
      </c>
    </row>
    <row r="28" spans="1:10" s="54" customFormat="1" ht="12.75">
      <c r="A28" s="80"/>
      <c r="B28" s="84" t="s">
        <v>137</v>
      </c>
      <c r="C28" s="166"/>
      <c r="D28" s="166"/>
      <c r="E28" s="144"/>
      <c r="F28" s="168"/>
      <c r="J28" s="63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C29*12*C8</f>
        <v>347.472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C31*12*C8</f>
        <v>3474.7200000000003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10945.368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1824.228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C38*12*C8</f>
        <v>3561.5879999999997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1563.624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C41*12*C8</f>
        <v>1911.096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C42*12*C8</f>
        <v>1303.0199999999998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1858.3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C44*12*C8</f>
        <v>5038.343999999999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1092.74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2040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C47*12*C8</f>
        <v>1042.416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C48*12*C8</f>
        <v>521.208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67">
        <v>40718.16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12117.58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1389.89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1122.99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6609.24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94" t="s">
        <v>187</v>
      </c>
      <c r="C55" s="195">
        <f>SUM(C20:C54)</f>
        <v>15.060000000000002</v>
      </c>
      <c r="D55" s="191"/>
      <c r="E55" s="195"/>
      <c r="F55" s="191">
        <f>SUM(F20:F54)</f>
        <v>130955.68200000002</v>
      </c>
    </row>
    <row r="56" spans="1:6" s="54" customFormat="1" ht="12.75">
      <c r="A56" s="91"/>
      <c r="B56" s="95" t="s">
        <v>210</v>
      </c>
      <c r="C56" s="165"/>
      <c r="D56" s="143"/>
      <c r="E56" s="165"/>
      <c r="F56" s="183"/>
    </row>
    <row r="57" spans="1:6" s="54" customFormat="1" ht="12.75">
      <c r="A57" s="92"/>
      <c r="B57" s="96" t="s">
        <v>183</v>
      </c>
      <c r="C57" s="166"/>
      <c r="D57" s="144"/>
      <c r="E57" s="166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187072.212</v>
      </c>
    </row>
  </sheetData>
  <sheetProtection/>
  <mergeCells count="11">
    <mergeCell ref="F36:F37"/>
    <mergeCell ref="C34:C35"/>
    <mergeCell ref="C36:C37"/>
    <mergeCell ref="E34:E35"/>
    <mergeCell ref="F34:F35"/>
    <mergeCell ref="E53:E54"/>
    <mergeCell ref="F53:F54"/>
    <mergeCell ref="C53:C54"/>
    <mergeCell ref="D53:D54"/>
    <mergeCell ref="D34:D35"/>
    <mergeCell ref="D36:D37"/>
  </mergeCells>
  <printOptions/>
  <pageMargins left="0" right="0" top="0" bottom="0" header="0.5118110236220472" footer="0.5118110236220472"/>
  <pageSetup fitToHeight="1" fitToWidth="1"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9"/>
  <sheetViews>
    <sheetView zoomScalePageLayoutView="0" workbookViewId="0" topLeftCell="A40">
      <selection activeCell="B19" sqref="B19"/>
    </sheetView>
  </sheetViews>
  <sheetFormatPr defaultColWidth="9.140625" defaultRowHeight="12.75"/>
  <cols>
    <col min="1" max="1" width="4.7109375" style="0" customWidth="1"/>
    <col min="2" max="2" width="59.8515625" style="0" customWidth="1"/>
    <col min="3" max="3" width="13.28125" style="136" customWidth="1"/>
    <col min="4" max="4" width="16.8515625" style="136" customWidth="1"/>
    <col min="5" max="5" width="11.14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1:6" ht="12.75">
      <c r="A5" s="1"/>
      <c r="B5" s="2" t="s">
        <v>184</v>
      </c>
      <c r="C5" s="176"/>
      <c r="D5" s="176"/>
      <c r="E5" s="156"/>
      <c r="F5" s="137"/>
    </row>
    <row r="6" spans="1:6" ht="12.75">
      <c r="A6" s="1"/>
      <c r="B6" s="2"/>
      <c r="C6" s="176"/>
      <c r="D6" s="176"/>
      <c r="E6" s="156"/>
      <c r="F6" s="137"/>
    </row>
    <row r="7" spans="1:6" s="54" customFormat="1" ht="12.75">
      <c r="A7" s="51"/>
      <c r="B7" s="52"/>
      <c r="C7" s="158"/>
      <c r="D7" s="158"/>
      <c r="E7" s="137"/>
      <c r="F7" s="137"/>
    </row>
    <row r="8" spans="1:6" s="54" customFormat="1" ht="12.75">
      <c r="A8" s="51"/>
      <c r="B8" s="52" t="s">
        <v>118</v>
      </c>
      <c r="C8" s="158"/>
      <c r="D8" s="158"/>
      <c r="E8" s="137"/>
      <c r="F8" s="137"/>
    </row>
    <row r="9" spans="1:6" s="54" customFormat="1" ht="12.75">
      <c r="A9" s="51"/>
      <c r="B9" s="51" t="s">
        <v>67</v>
      </c>
      <c r="C9" s="158">
        <v>928.4</v>
      </c>
      <c r="D9" s="137"/>
      <c r="E9" s="137"/>
      <c r="F9" s="137"/>
    </row>
    <row r="10" spans="1:6" s="54" customFormat="1" ht="12.75">
      <c r="A10" s="56" t="s">
        <v>49</v>
      </c>
      <c r="B10" s="56" t="s">
        <v>50</v>
      </c>
      <c r="C10" s="138" t="s">
        <v>60</v>
      </c>
      <c r="D10" s="138" t="s">
        <v>51</v>
      </c>
      <c r="E10" s="138" t="s">
        <v>52</v>
      </c>
      <c r="F10" s="138" t="s">
        <v>60</v>
      </c>
    </row>
    <row r="11" spans="1:6" s="54" customFormat="1" ht="12.75">
      <c r="A11" s="56"/>
      <c r="B11" s="56" t="s">
        <v>55</v>
      </c>
      <c r="C11" s="138" t="s">
        <v>185</v>
      </c>
      <c r="D11" s="138"/>
      <c r="E11" s="138"/>
      <c r="F11" s="139"/>
    </row>
    <row r="12" spans="1:6" s="54" customFormat="1" ht="12.75">
      <c r="A12" s="58">
        <v>1</v>
      </c>
      <c r="B12" s="58" t="s">
        <v>181</v>
      </c>
      <c r="C12" s="138">
        <v>111537.79</v>
      </c>
      <c r="D12" s="173">
        <v>151662.94</v>
      </c>
      <c r="E12" s="173">
        <v>126312.28</v>
      </c>
      <c r="F12" s="140">
        <f>C12+D12-E12</f>
        <v>136888.44999999998</v>
      </c>
    </row>
    <row r="13" spans="1:6" s="54" customFormat="1" ht="12.75">
      <c r="A13" s="57"/>
      <c r="B13" s="57"/>
      <c r="C13" s="139"/>
      <c r="D13" s="161"/>
      <c r="E13" s="161"/>
      <c r="F13" s="140"/>
    </row>
    <row r="14" spans="1:6" s="54" customFormat="1" ht="12.75">
      <c r="A14" s="57"/>
      <c r="B14" s="60" t="s">
        <v>186</v>
      </c>
      <c r="C14" s="138"/>
      <c r="D14" s="138"/>
      <c r="E14" s="138"/>
      <c r="F14" s="138">
        <f>SUM(F12:F13)</f>
        <v>136888.44999999998</v>
      </c>
    </row>
    <row r="15" spans="1:6" s="54" customFormat="1" ht="12.75">
      <c r="A15" s="57"/>
      <c r="B15" s="60" t="s">
        <v>160</v>
      </c>
      <c r="C15" s="138">
        <f>E12/(C12+D12)</f>
        <v>0.47990854736611105</v>
      </c>
      <c r="D15" s="138"/>
      <c r="E15" s="138"/>
      <c r="F15" s="138"/>
    </row>
    <row r="16" spans="1:6" s="54" customFormat="1" ht="12.75">
      <c r="A16" s="61"/>
      <c r="B16" s="61"/>
      <c r="C16" s="158"/>
      <c r="D16" s="158"/>
      <c r="E16" s="158"/>
      <c r="F16" s="158"/>
    </row>
    <row r="17" spans="1:7" s="54" customFormat="1" ht="12.75">
      <c r="A17" s="55"/>
      <c r="B17" s="61"/>
      <c r="C17" s="137"/>
      <c r="D17" s="158"/>
      <c r="E17" s="137"/>
      <c r="F17" s="137"/>
      <c r="G17" s="63"/>
    </row>
    <row r="18" spans="1:6" s="54" customFormat="1" ht="12.75">
      <c r="A18" s="55"/>
      <c r="B18" s="61" t="s">
        <v>182</v>
      </c>
      <c r="C18" s="137"/>
      <c r="D18" s="158" t="s">
        <v>165</v>
      </c>
      <c r="E18" s="137"/>
      <c r="F18" s="137"/>
    </row>
    <row r="19" spans="1:6" s="54" customFormat="1" ht="12.75">
      <c r="A19" s="64">
        <v>2</v>
      </c>
      <c r="B19" s="66" t="s">
        <v>129</v>
      </c>
      <c r="C19" s="141" t="s">
        <v>161</v>
      </c>
      <c r="D19" s="141" t="s">
        <v>162</v>
      </c>
      <c r="E19" s="171"/>
      <c r="F19" s="162" t="s">
        <v>130</v>
      </c>
    </row>
    <row r="20" spans="1:6" s="54" customFormat="1" ht="12.75">
      <c r="A20" s="69"/>
      <c r="B20" s="70"/>
      <c r="C20" s="142" t="s">
        <v>131</v>
      </c>
      <c r="D20" s="142" t="s">
        <v>132</v>
      </c>
      <c r="E20" s="172"/>
      <c r="F20" s="163"/>
    </row>
    <row r="21" spans="1:6" s="90" customFormat="1" ht="12.75">
      <c r="A21" s="58"/>
      <c r="B21" s="123" t="s">
        <v>204</v>
      </c>
      <c r="C21" s="139">
        <v>0.59</v>
      </c>
      <c r="D21" s="139" t="s">
        <v>78</v>
      </c>
      <c r="E21" s="139"/>
      <c r="F21" s="139">
        <v>6600</v>
      </c>
    </row>
    <row r="22" spans="1:6" s="90" customFormat="1" ht="12.75">
      <c r="A22" s="58"/>
      <c r="B22" s="226" t="s">
        <v>201</v>
      </c>
      <c r="C22" s="141">
        <v>0.13</v>
      </c>
      <c r="D22" s="139" t="s">
        <v>78</v>
      </c>
      <c r="E22" s="141"/>
      <c r="F22" s="162">
        <v>1430</v>
      </c>
    </row>
    <row r="23" spans="1:6" s="90" customFormat="1" ht="12.75">
      <c r="A23" s="58"/>
      <c r="B23" s="60" t="s">
        <v>215</v>
      </c>
      <c r="C23" s="139">
        <v>0.66</v>
      </c>
      <c r="D23" s="139" t="s">
        <v>78</v>
      </c>
      <c r="E23" s="139"/>
      <c r="F23" s="139">
        <f>C23*12*C9</f>
        <v>7352.928</v>
      </c>
    </row>
    <row r="24" spans="1:6" s="54" customFormat="1" ht="12.75">
      <c r="A24" s="74">
        <v>2.1</v>
      </c>
      <c r="B24" s="75" t="s">
        <v>133</v>
      </c>
      <c r="C24" s="164">
        <v>1.92</v>
      </c>
      <c r="D24" s="164" t="s">
        <v>78</v>
      </c>
      <c r="E24" s="164"/>
      <c r="F24" s="167">
        <v>21388.72</v>
      </c>
    </row>
    <row r="25" spans="1:6" s="54" customFormat="1" ht="12.75">
      <c r="A25" s="77"/>
      <c r="B25" s="78" t="s">
        <v>134</v>
      </c>
      <c r="C25" s="165"/>
      <c r="D25" s="165"/>
      <c r="E25" s="165"/>
      <c r="F25" s="183"/>
    </row>
    <row r="26" spans="1:6" s="54" customFormat="1" ht="12.75">
      <c r="A26" s="77"/>
      <c r="B26" s="78" t="s">
        <v>135</v>
      </c>
      <c r="C26" s="165"/>
      <c r="D26" s="165"/>
      <c r="E26" s="165"/>
      <c r="F26" s="183"/>
    </row>
    <row r="27" spans="1:6" s="54" customFormat="1" ht="12.75">
      <c r="A27" s="80"/>
      <c r="B27" s="81" t="s">
        <v>136</v>
      </c>
      <c r="C27" s="166"/>
      <c r="D27" s="166"/>
      <c r="E27" s="166"/>
      <c r="F27" s="168"/>
    </row>
    <row r="28" spans="1:10" s="54" customFormat="1" ht="12.75">
      <c r="A28" s="74">
        <v>2.2</v>
      </c>
      <c r="B28" s="83" t="s">
        <v>171</v>
      </c>
      <c r="C28" s="164">
        <v>0.15</v>
      </c>
      <c r="D28" s="164" t="s">
        <v>78</v>
      </c>
      <c r="E28" s="145"/>
      <c r="F28" s="167">
        <f>C28*12*C9</f>
        <v>1671.12</v>
      </c>
      <c r="J28" s="63"/>
    </row>
    <row r="29" spans="1:6" s="54" customFormat="1" ht="12.75">
      <c r="A29" s="80"/>
      <c r="B29" s="84" t="s">
        <v>137</v>
      </c>
      <c r="C29" s="166"/>
      <c r="D29" s="166"/>
      <c r="E29" s="144"/>
      <c r="F29" s="168"/>
    </row>
    <row r="30" spans="1:6" s="54" customFormat="1" ht="12.75">
      <c r="A30" s="74">
        <v>2.3</v>
      </c>
      <c r="B30" s="83" t="s">
        <v>138</v>
      </c>
      <c r="C30" s="164">
        <v>0.04</v>
      </c>
      <c r="D30" s="164" t="s">
        <v>78</v>
      </c>
      <c r="E30" s="145"/>
      <c r="F30" s="167">
        <f>C30*12*C9</f>
        <v>445.63199999999995</v>
      </c>
    </row>
    <row r="31" spans="1:6" s="54" customFormat="1" ht="12.75">
      <c r="A31" s="80"/>
      <c r="B31" s="84" t="s">
        <v>139</v>
      </c>
      <c r="C31" s="166"/>
      <c r="D31" s="166"/>
      <c r="E31" s="144"/>
      <c r="F31" s="168"/>
    </row>
    <row r="32" spans="1:6" s="54" customFormat="1" ht="12.75">
      <c r="A32" s="74">
        <v>2.4</v>
      </c>
      <c r="B32" s="75" t="s">
        <v>140</v>
      </c>
      <c r="C32" s="164">
        <v>0.4</v>
      </c>
      <c r="D32" s="164" t="s">
        <v>78</v>
      </c>
      <c r="E32" s="145"/>
      <c r="F32" s="167">
        <f>C32*12*C9</f>
        <v>4456.320000000001</v>
      </c>
    </row>
    <row r="33" spans="1:6" s="54" customFormat="1" ht="12.75">
      <c r="A33" s="77"/>
      <c r="B33" s="78" t="s">
        <v>141</v>
      </c>
      <c r="C33" s="165"/>
      <c r="D33" s="165"/>
      <c r="E33" s="143"/>
      <c r="F33" s="183"/>
    </row>
    <row r="34" spans="1:6" s="54" customFormat="1" ht="12.75">
      <c r="A34" s="80"/>
      <c r="B34" s="81" t="s">
        <v>142</v>
      </c>
      <c r="C34" s="166"/>
      <c r="D34" s="166"/>
      <c r="E34" s="144"/>
      <c r="F34" s="168"/>
    </row>
    <row r="35" spans="1:6" s="54" customFormat="1" ht="12.75">
      <c r="A35" s="74">
        <v>2.5</v>
      </c>
      <c r="B35" s="83" t="s">
        <v>143</v>
      </c>
      <c r="C35" s="242">
        <v>1.26</v>
      </c>
      <c r="D35" s="242" t="s">
        <v>78</v>
      </c>
      <c r="E35" s="242"/>
      <c r="F35" s="242">
        <f>C35*12*C9</f>
        <v>14037.408000000001</v>
      </c>
    </row>
    <row r="36" spans="1:6" s="54" customFormat="1" ht="12.75">
      <c r="A36" s="80"/>
      <c r="B36" s="84" t="s">
        <v>144</v>
      </c>
      <c r="C36" s="243"/>
      <c r="D36" s="243"/>
      <c r="E36" s="243"/>
      <c r="F36" s="243"/>
    </row>
    <row r="37" spans="1:6" s="54" customFormat="1" ht="12.75">
      <c r="A37" s="74">
        <v>2.6</v>
      </c>
      <c r="B37" s="78" t="s">
        <v>145</v>
      </c>
      <c r="C37" s="242">
        <v>0.21</v>
      </c>
      <c r="D37" s="242" t="s">
        <v>78</v>
      </c>
      <c r="E37" s="164"/>
      <c r="F37" s="242">
        <f>C37*12*C9</f>
        <v>2339.5679999999998</v>
      </c>
    </row>
    <row r="38" spans="1:6" s="54" customFormat="1" ht="12.75">
      <c r="A38" s="80"/>
      <c r="B38" s="81" t="s">
        <v>146</v>
      </c>
      <c r="C38" s="243"/>
      <c r="D38" s="243"/>
      <c r="E38" s="166"/>
      <c r="F38" s="243"/>
    </row>
    <row r="39" spans="1:6" s="54" customFormat="1" ht="12.75">
      <c r="A39" s="74">
        <v>2.7</v>
      </c>
      <c r="B39" s="75" t="s">
        <v>147</v>
      </c>
      <c r="C39" s="164">
        <v>0.41</v>
      </c>
      <c r="D39" s="164" t="s">
        <v>78</v>
      </c>
      <c r="E39" s="164"/>
      <c r="F39" s="167">
        <f>C39*12*C9</f>
        <v>4567.728</v>
      </c>
    </row>
    <row r="40" spans="1:6" s="54" customFormat="1" ht="12.75">
      <c r="A40" s="80"/>
      <c r="B40" s="81" t="s">
        <v>148</v>
      </c>
      <c r="C40" s="166"/>
      <c r="D40" s="166"/>
      <c r="E40" s="166"/>
      <c r="F40" s="168"/>
    </row>
    <row r="41" spans="1:6" s="54" customFormat="1" ht="25.5">
      <c r="A41" s="74">
        <v>2.8</v>
      </c>
      <c r="B41" s="85" t="s">
        <v>174</v>
      </c>
      <c r="C41" s="164">
        <v>0.18</v>
      </c>
      <c r="D41" s="146" t="s">
        <v>78</v>
      </c>
      <c r="E41" s="146"/>
      <c r="F41" s="174">
        <f>C41*12*C9</f>
        <v>2005.344</v>
      </c>
    </row>
    <row r="42" spans="1:6" s="54" customFormat="1" ht="12.75">
      <c r="A42" s="86">
        <v>2.9</v>
      </c>
      <c r="B42" s="87" t="s">
        <v>149</v>
      </c>
      <c r="C42" s="146">
        <v>0.22</v>
      </c>
      <c r="D42" s="166" t="s">
        <v>78</v>
      </c>
      <c r="E42" s="166"/>
      <c r="F42" s="168">
        <f>C42*12*C9</f>
        <v>2450.976</v>
      </c>
    </row>
    <row r="43" spans="1:6" s="54" customFormat="1" ht="12.75">
      <c r="A43" s="86">
        <v>2.1</v>
      </c>
      <c r="B43" s="87" t="s">
        <v>150</v>
      </c>
      <c r="C43" s="146">
        <v>0.15</v>
      </c>
      <c r="D43" s="146" t="s">
        <v>78</v>
      </c>
      <c r="E43" s="146"/>
      <c r="F43" s="179">
        <f>C43*12*C9</f>
        <v>1671.12</v>
      </c>
    </row>
    <row r="44" spans="1:6" s="54" customFormat="1" ht="12.75">
      <c r="A44" s="86">
        <v>2.11</v>
      </c>
      <c r="B44" s="87" t="s">
        <v>151</v>
      </c>
      <c r="C44" s="146">
        <v>0.21</v>
      </c>
      <c r="D44" s="146" t="s">
        <v>78</v>
      </c>
      <c r="E44" s="146"/>
      <c r="F44" s="179">
        <v>2383.26</v>
      </c>
    </row>
    <row r="45" spans="1:6" s="54" customFormat="1" ht="12.75">
      <c r="A45" s="86">
        <v>2.12</v>
      </c>
      <c r="B45" s="87" t="s">
        <v>152</v>
      </c>
      <c r="C45" s="146">
        <v>0.58</v>
      </c>
      <c r="D45" s="146" t="s">
        <v>78</v>
      </c>
      <c r="E45" s="146"/>
      <c r="F45" s="179">
        <f>C45*12*C9</f>
        <v>6461.663999999999</v>
      </c>
    </row>
    <row r="46" spans="1:6" s="54" customFormat="1" ht="12.75">
      <c r="A46" s="86">
        <v>2.13</v>
      </c>
      <c r="B46" s="87" t="s">
        <v>163</v>
      </c>
      <c r="C46" s="146">
        <v>0.13</v>
      </c>
      <c r="D46" s="146" t="s">
        <v>78</v>
      </c>
      <c r="E46" s="146"/>
      <c r="F46" s="179">
        <v>1401.44</v>
      </c>
    </row>
    <row r="47" spans="1:6" s="54" customFormat="1" ht="12.75">
      <c r="A47" s="88">
        <v>2.14</v>
      </c>
      <c r="B47" s="87" t="s">
        <v>153</v>
      </c>
      <c r="C47" s="146">
        <v>0.23</v>
      </c>
      <c r="D47" s="146" t="s">
        <v>78</v>
      </c>
      <c r="E47" s="146"/>
      <c r="F47" s="179">
        <v>2616.29</v>
      </c>
    </row>
    <row r="48" spans="1:6" s="54" customFormat="1" ht="12.75">
      <c r="A48" s="89">
        <v>2.15</v>
      </c>
      <c r="B48" s="81" t="s">
        <v>170</v>
      </c>
      <c r="C48" s="164">
        <v>0.12</v>
      </c>
      <c r="D48" s="146" t="s">
        <v>78</v>
      </c>
      <c r="E48" s="146"/>
      <c r="F48" s="179">
        <f>C48*12*C9</f>
        <v>1336.896</v>
      </c>
    </row>
    <row r="49" spans="1:6" s="54" customFormat="1" ht="12.75">
      <c r="A49" s="74">
        <v>2.16</v>
      </c>
      <c r="B49" s="81" t="s">
        <v>164</v>
      </c>
      <c r="C49" s="164">
        <v>0.06</v>
      </c>
      <c r="D49" s="164" t="s">
        <v>78</v>
      </c>
      <c r="E49" s="164"/>
      <c r="F49" s="167">
        <f>C49*12*C9</f>
        <v>668.448</v>
      </c>
    </row>
    <row r="50" spans="1:6" s="54" customFormat="1" ht="12.75">
      <c r="A50" s="86">
        <v>2.17</v>
      </c>
      <c r="B50" s="87" t="s">
        <v>154</v>
      </c>
      <c r="C50" s="146">
        <v>4.69</v>
      </c>
      <c r="D50" s="164" t="s">
        <v>78</v>
      </c>
      <c r="E50" s="164"/>
      <c r="F50" s="167">
        <v>52220.94</v>
      </c>
    </row>
    <row r="51" spans="1:6" s="54" customFormat="1" ht="12.75">
      <c r="A51" s="86">
        <v>2.18</v>
      </c>
      <c r="B51" s="87" t="s">
        <v>155</v>
      </c>
      <c r="C51" s="146">
        <v>1.39</v>
      </c>
      <c r="D51" s="146" t="s">
        <v>78</v>
      </c>
      <c r="E51" s="146"/>
      <c r="F51" s="179">
        <v>15540.77</v>
      </c>
    </row>
    <row r="52" spans="1:6" s="54" customFormat="1" ht="12.75">
      <c r="A52" s="86">
        <v>2.19</v>
      </c>
      <c r="B52" s="87" t="s">
        <v>156</v>
      </c>
      <c r="C52" s="146">
        <v>0.16</v>
      </c>
      <c r="D52" s="146" t="s">
        <v>78</v>
      </c>
      <c r="E52" s="146"/>
      <c r="F52" s="179">
        <v>1782.53</v>
      </c>
    </row>
    <row r="53" spans="1:6" s="54" customFormat="1" ht="12.75">
      <c r="A53" s="86">
        <v>2.2</v>
      </c>
      <c r="B53" s="87" t="s">
        <v>157</v>
      </c>
      <c r="C53" s="146">
        <v>0.13</v>
      </c>
      <c r="D53" s="146" t="s">
        <v>78</v>
      </c>
      <c r="E53" s="146"/>
      <c r="F53" s="179">
        <v>1440.23</v>
      </c>
    </row>
    <row r="54" spans="1:6" s="54" customFormat="1" ht="12.75">
      <c r="A54" s="90">
        <v>2.21</v>
      </c>
      <c r="B54" s="204" t="s">
        <v>213</v>
      </c>
      <c r="C54" s="236">
        <v>0.76</v>
      </c>
      <c r="D54" s="236" t="s">
        <v>78</v>
      </c>
      <c r="E54" s="242"/>
      <c r="F54" s="236">
        <v>8476.33</v>
      </c>
    </row>
    <row r="55" spans="1:6" s="54" customFormat="1" ht="12.75">
      <c r="A55" s="77"/>
      <c r="B55" s="153" t="s">
        <v>212</v>
      </c>
      <c r="C55" s="237"/>
      <c r="D55" s="237"/>
      <c r="E55" s="256"/>
      <c r="F55" s="237"/>
    </row>
    <row r="56" spans="1:6" s="54" customFormat="1" ht="12.75">
      <c r="A56" s="101"/>
      <c r="B56" s="94" t="s">
        <v>187</v>
      </c>
      <c r="C56" s="195">
        <f>SUM(C21:C55)</f>
        <v>14.780000000000001</v>
      </c>
      <c r="D56" s="195"/>
      <c r="E56" s="195"/>
      <c r="F56" s="191">
        <f>SUM(F21:F55)</f>
        <v>164745.66199999998</v>
      </c>
    </row>
    <row r="57" spans="1:6" s="54" customFormat="1" ht="12.75">
      <c r="A57" s="91"/>
      <c r="B57" s="95" t="s">
        <v>210</v>
      </c>
      <c r="C57" s="165"/>
      <c r="D57" s="165"/>
      <c r="E57" s="165"/>
      <c r="F57" s="183"/>
    </row>
    <row r="58" spans="1:6" s="54" customFormat="1" ht="12.75">
      <c r="A58" s="92"/>
      <c r="B58" s="96" t="s">
        <v>183</v>
      </c>
      <c r="C58" s="166"/>
      <c r="D58" s="166"/>
      <c r="E58" s="166"/>
      <c r="F58" s="168"/>
    </row>
    <row r="59" spans="1:6" s="54" customFormat="1" ht="12.75">
      <c r="A59" s="81"/>
      <c r="B59" s="197" t="s">
        <v>202</v>
      </c>
      <c r="C59" s="166"/>
      <c r="D59" s="166"/>
      <c r="E59" s="166"/>
      <c r="F59" s="187">
        <f>F56+C12-E12</f>
        <v>149971.172</v>
      </c>
    </row>
  </sheetData>
  <sheetProtection/>
  <mergeCells count="11">
    <mergeCell ref="F37:F38"/>
    <mergeCell ref="C35:C36"/>
    <mergeCell ref="C37:C38"/>
    <mergeCell ref="E35:E36"/>
    <mergeCell ref="F35:F36"/>
    <mergeCell ref="E54:E55"/>
    <mergeCell ref="F54:F55"/>
    <mergeCell ref="C54:C55"/>
    <mergeCell ref="D54:D55"/>
    <mergeCell ref="D35:D36"/>
    <mergeCell ref="D37:D38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03.140625" style="0" bestFit="1" customWidth="1"/>
    <col min="4" max="4" width="11.28125" style="0" bestFit="1" customWidth="1"/>
    <col min="6" max="6" width="14.57421875" style="0" bestFit="1" customWidth="1"/>
  </cols>
  <sheetData>
    <row r="1" spans="1:6" ht="12.75">
      <c r="A1" s="1"/>
      <c r="B1" s="2" t="s">
        <v>82</v>
      </c>
      <c r="C1" s="2"/>
      <c r="D1" s="2"/>
      <c r="E1" s="3"/>
      <c r="F1" s="1"/>
    </row>
    <row r="2" spans="1:6" ht="12.75">
      <c r="A2" s="1"/>
      <c r="B2" s="2" t="s">
        <v>119</v>
      </c>
      <c r="C2" s="2"/>
      <c r="D2" s="2"/>
      <c r="E2" s="3"/>
      <c r="F2" s="1"/>
    </row>
    <row r="3" spans="1:6" ht="12.75">
      <c r="A3" s="1"/>
      <c r="B3" s="1" t="s">
        <v>67</v>
      </c>
      <c r="C3" s="4">
        <v>1538.9</v>
      </c>
      <c r="D3" s="1"/>
      <c r="E3" s="1"/>
      <c r="F3" s="1"/>
    </row>
    <row r="4" spans="1:6" ht="12.75">
      <c r="A4" s="5" t="s">
        <v>49</v>
      </c>
      <c r="B4" s="5" t="s">
        <v>50</v>
      </c>
      <c r="C4" s="5"/>
      <c r="D4" s="5" t="s">
        <v>51</v>
      </c>
      <c r="E4" s="5" t="s">
        <v>52</v>
      </c>
      <c r="F4" s="5" t="s">
        <v>60</v>
      </c>
    </row>
    <row r="5" spans="1:6" ht="12.75">
      <c r="A5" s="5"/>
      <c r="B5" s="5" t="s">
        <v>55</v>
      </c>
      <c r="C5" s="5"/>
      <c r="D5" s="5"/>
      <c r="E5" s="5"/>
      <c r="F5" s="6"/>
    </row>
    <row r="6" spans="1:6" ht="12.75">
      <c r="A6" s="7">
        <v>1</v>
      </c>
      <c r="B6" s="7" t="s">
        <v>53</v>
      </c>
      <c r="C6" s="7"/>
      <c r="D6" s="49"/>
      <c r="E6" s="50"/>
      <c r="F6" s="49"/>
    </row>
    <row r="7" spans="1:6" ht="12.75">
      <c r="A7" s="6">
        <v>2</v>
      </c>
      <c r="B7" s="6" t="s">
        <v>54</v>
      </c>
      <c r="C7" s="46"/>
      <c r="D7" s="47"/>
      <c r="E7" s="45"/>
      <c r="F7" s="45"/>
    </row>
    <row r="8" spans="1:6" ht="12.75">
      <c r="A8" s="6">
        <v>3</v>
      </c>
      <c r="B8" s="6" t="s">
        <v>80</v>
      </c>
      <c r="C8" s="46"/>
      <c r="D8" s="45"/>
      <c r="E8" s="45"/>
      <c r="F8" s="45"/>
    </row>
    <row r="9" spans="1:6" ht="12.75">
      <c r="A9" s="6"/>
      <c r="B9" s="5" t="s">
        <v>56</v>
      </c>
      <c r="C9" s="46"/>
      <c r="D9" s="48"/>
      <c r="E9" s="48"/>
      <c r="F9" s="48"/>
    </row>
    <row r="10" spans="1:6" ht="12.75">
      <c r="A10" s="6">
        <v>3</v>
      </c>
      <c r="B10" s="8" t="s">
        <v>57</v>
      </c>
      <c r="C10" s="46"/>
      <c r="D10" s="45"/>
      <c r="E10" s="45"/>
      <c r="F10" s="45"/>
    </row>
    <row r="11" spans="1:6" ht="12.75">
      <c r="A11" s="6">
        <v>4</v>
      </c>
      <c r="B11" s="8" t="s">
        <v>58</v>
      </c>
      <c r="C11" s="46"/>
      <c r="D11" s="45"/>
      <c r="E11" s="45"/>
      <c r="F11" s="45"/>
    </row>
    <row r="12" spans="1:6" ht="12.75">
      <c r="A12" s="6">
        <v>5</v>
      </c>
      <c r="B12" s="8" t="s">
        <v>59</v>
      </c>
      <c r="C12" s="46"/>
      <c r="D12" s="45"/>
      <c r="E12" s="45"/>
      <c r="F12" s="45"/>
    </row>
    <row r="13" spans="1:6" ht="12.75">
      <c r="A13" s="6"/>
      <c r="B13" s="9" t="s">
        <v>83</v>
      </c>
      <c r="C13" s="10"/>
      <c r="D13" s="10"/>
      <c r="E13" s="10"/>
      <c r="F13" s="11">
        <f>SUM(F6:F12)</f>
        <v>0</v>
      </c>
    </row>
    <row r="14" spans="1:6" ht="12.75">
      <c r="A14" s="1"/>
      <c r="B14" s="12"/>
      <c r="C14" s="4"/>
      <c r="D14" s="4"/>
      <c r="E14" s="4"/>
      <c r="F14" s="29"/>
    </row>
    <row r="15" spans="1:6" ht="12.75">
      <c r="A15" s="4"/>
      <c r="B15" s="12" t="s">
        <v>79</v>
      </c>
      <c r="C15" s="1"/>
      <c r="D15" s="2" t="s">
        <v>81</v>
      </c>
      <c r="E15" s="1"/>
      <c r="F15" s="1"/>
    </row>
    <row r="16" spans="1:6" ht="13.5" thickBot="1">
      <c r="A16" s="4"/>
      <c r="B16" s="12"/>
      <c r="C16" s="1"/>
      <c r="D16" s="2"/>
      <c r="E16" s="1"/>
      <c r="F16" s="1"/>
    </row>
    <row r="17" spans="1:6" ht="13.5" thickBot="1">
      <c r="A17" s="13" t="s">
        <v>0</v>
      </c>
      <c r="B17" s="13" t="s">
        <v>1</v>
      </c>
      <c r="C17" s="14"/>
      <c r="D17" s="37">
        <v>3.23</v>
      </c>
      <c r="E17" s="38" t="s">
        <v>78</v>
      </c>
      <c r="F17" s="39">
        <f>D17*12*C3</f>
        <v>59647.764</v>
      </c>
    </row>
    <row r="18" spans="1:6" ht="13.5" thickBot="1">
      <c r="A18" s="15" t="s">
        <v>2</v>
      </c>
      <c r="B18" s="265" t="s">
        <v>3</v>
      </c>
      <c r="C18" s="266"/>
      <c r="D18" s="30"/>
      <c r="E18" s="16"/>
      <c r="F18" s="16"/>
    </row>
    <row r="19" spans="1:6" ht="13.5" thickBot="1">
      <c r="A19" s="15" t="s">
        <v>4</v>
      </c>
      <c r="B19" s="267" t="s">
        <v>5</v>
      </c>
      <c r="C19" s="268"/>
      <c r="D19" s="31"/>
      <c r="E19" s="6"/>
      <c r="F19" s="6"/>
    </row>
    <row r="20" spans="1:6" ht="13.5" thickBot="1">
      <c r="A20" s="15" t="s">
        <v>6</v>
      </c>
      <c r="B20" s="267" t="s">
        <v>7</v>
      </c>
      <c r="C20" s="268"/>
      <c r="D20" s="31"/>
      <c r="E20" s="6"/>
      <c r="F20" s="6"/>
    </row>
    <row r="21" spans="1:6" ht="13.5" thickBot="1">
      <c r="A21" s="15" t="s">
        <v>8</v>
      </c>
      <c r="B21" s="267" t="s">
        <v>9</v>
      </c>
      <c r="C21" s="268"/>
      <c r="D21" s="31"/>
      <c r="E21" s="6"/>
      <c r="F21" s="6"/>
    </row>
    <row r="22" spans="1:6" ht="13.5" thickBot="1">
      <c r="A22" s="15" t="s">
        <v>10</v>
      </c>
      <c r="B22" s="267" t="s">
        <v>11</v>
      </c>
      <c r="C22" s="268"/>
      <c r="D22" s="31"/>
      <c r="E22" s="6"/>
      <c r="F22" s="6"/>
    </row>
    <row r="23" spans="1:6" ht="13.5" thickBot="1">
      <c r="A23" s="15" t="s">
        <v>12</v>
      </c>
      <c r="B23" s="267" t="s">
        <v>61</v>
      </c>
      <c r="C23" s="268"/>
      <c r="D23" s="31"/>
      <c r="E23" s="6"/>
      <c r="F23" s="6"/>
    </row>
    <row r="24" spans="1:6" ht="13.5" thickBot="1">
      <c r="A24" s="15" t="s">
        <v>13</v>
      </c>
      <c r="B24" s="267" t="s">
        <v>14</v>
      </c>
      <c r="C24" s="268"/>
      <c r="D24" s="31"/>
      <c r="E24" s="6"/>
      <c r="F24" s="6"/>
    </row>
    <row r="25" spans="1:6" ht="13.5" thickBot="1">
      <c r="A25" s="17" t="s">
        <v>15</v>
      </c>
      <c r="B25" s="269" t="s">
        <v>16</v>
      </c>
      <c r="C25" s="270"/>
      <c r="D25" s="32"/>
      <c r="E25" s="18"/>
      <c r="F25" s="18"/>
    </row>
    <row r="26" spans="1:6" ht="13.5" thickBot="1">
      <c r="A26" s="13" t="s">
        <v>17</v>
      </c>
      <c r="B26" s="13" t="s">
        <v>18</v>
      </c>
      <c r="C26" s="14"/>
      <c r="D26" s="37">
        <v>2.71</v>
      </c>
      <c r="E26" s="38" t="s">
        <v>78</v>
      </c>
      <c r="F26" s="39">
        <f>D26*C3*12</f>
        <v>50045.028</v>
      </c>
    </row>
    <row r="27" spans="1:6" ht="13.5" thickBot="1">
      <c r="A27" s="15" t="s">
        <v>19</v>
      </c>
      <c r="B27" s="265" t="s">
        <v>20</v>
      </c>
      <c r="C27" s="266"/>
      <c r="D27" s="30"/>
      <c r="E27" s="16"/>
      <c r="F27" s="16"/>
    </row>
    <row r="28" spans="1:6" ht="13.5" thickBot="1">
      <c r="A28" s="15" t="s">
        <v>21</v>
      </c>
      <c r="B28" s="267" t="s">
        <v>22</v>
      </c>
      <c r="C28" s="268"/>
      <c r="D28" s="31"/>
      <c r="E28" s="6"/>
      <c r="F28" s="6"/>
    </row>
    <row r="29" spans="1:6" ht="13.5" thickBot="1">
      <c r="A29" s="15" t="s">
        <v>23</v>
      </c>
      <c r="B29" s="267" t="s">
        <v>24</v>
      </c>
      <c r="C29" s="268"/>
      <c r="D29" s="31"/>
      <c r="E29" s="6"/>
      <c r="F29" s="6"/>
    </row>
    <row r="30" spans="1:6" ht="13.5" thickBot="1">
      <c r="A30" s="15" t="s">
        <v>25</v>
      </c>
      <c r="B30" s="267" t="s">
        <v>26</v>
      </c>
      <c r="C30" s="268"/>
      <c r="D30" s="31"/>
      <c r="E30" s="6"/>
      <c r="F30" s="6"/>
    </row>
    <row r="31" spans="1:6" ht="13.5" thickBot="1">
      <c r="A31" s="17" t="s">
        <v>27</v>
      </c>
      <c r="B31" s="269" t="s">
        <v>28</v>
      </c>
      <c r="C31" s="270"/>
      <c r="D31" s="32"/>
      <c r="E31" s="18"/>
      <c r="F31" s="18"/>
    </row>
    <row r="32" spans="1:6" ht="13.5" thickBot="1">
      <c r="A32" s="13" t="s">
        <v>29</v>
      </c>
      <c r="B32" s="13" t="s">
        <v>30</v>
      </c>
      <c r="C32" s="14"/>
      <c r="D32" s="37">
        <v>1.2</v>
      </c>
      <c r="E32" s="38" t="s">
        <v>78</v>
      </c>
      <c r="F32" s="39">
        <f>D32*12*C3</f>
        <v>22160.16</v>
      </c>
    </row>
    <row r="33" spans="1:6" ht="13.5" thickBot="1">
      <c r="A33" s="15" t="s">
        <v>31</v>
      </c>
      <c r="B33" s="271" t="s">
        <v>32</v>
      </c>
      <c r="C33" s="272"/>
      <c r="D33" s="30"/>
      <c r="E33" s="16"/>
      <c r="F33" s="16"/>
    </row>
    <row r="34" spans="1:6" ht="13.5" thickBot="1">
      <c r="A34" s="19" t="s">
        <v>62</v>
      </c>
      <c r="B34" s="259" t="s">
        <v>33</v>
      </c>
      <c r="C34" s="260"/>
      <c r="D34" s="31"/>
      <c r="E34" s="6"/>
      <c r="F34" s="6"/>
    </row>
    <row r="35" spans="1:6" ht="13.5" thickBot="1">
      <c r="A35" s="19" t="s">
        <v>63</v>
      </c>
      <c r="B35" s="259" t="s">
        <v>34</v>
      </c>
      <c r="C35" s="260"/>
      <c r="D35" s="31"/>
      <c r="E35" s="6"/>
      <c r="F35" s="6"/>
    </row>
    <row r="36" spans="1:6" ht="13.5" thickBot="1">
      <c r="A36" s="19" t="s">
        <v>64</v>
      </c>
      <c r="B36" s="259" t="s">
        <v>35</v>
      </c>
      <c r="C36" s="260"/>
      <c r="D36" s="31"/>
      <c r="E36" s="6"/>
      <c r="F36" s="6"/>
    </row>
    <row r="37" spans="1:6" ht="13.5" thickBot="1">
      <c r="A37" s="19" t="s">
        <v>65</v>
      </c>
      <c r="B37" s="259" t="s">
        <v>36</v>
      </c>
      <c r="C37" s="260"/>
      <c r="D37" s="31"/>
      <c r="E37" s="6"/>
      <c r="F37" s="6"/>
    </row>
    <row r="38" spans="1:6" ht="13.5" thickBot="1">
      <c r="A38" s="19" t="s">
        <v>66</v>
      </c>
      <c r="B38" s="259" t="s">
        <v>38</v>
      </c>
      <c r="C38" s="260"/>
      <c r="D38" s="31"/>
      <c r="E38" s="6"/>
      <c r="F38" s="6"/>
    </row>
    <row r="39" spans="1:6" ht="13.5" thickBot="1">
      <c r="A39" s="20" t="s">
        <v>37</v>
      </c>
      <c r="B39" s="261" t="s">
        <v>39</v>
      </c>
      <c r="C39" s="262"/>
      <c r="D39" s="32"/>
      <c r="E39" s="18"/>
      <c r="F39" s="18"/>
    </row>
    <row r="40" spans="1:6" ht="13.5" thickBot="1">
      <c r="A40" s="21" t="s">
        <v>40</v>
      </c>
      <c r="B40" s="13" t="s">
        <v>41</v>
      </c>
      <c r="C40" s="14"/>
      <c r="D40" s="37">
        <v>4.15</v>
      </c>
      <c r="E40" s="38" t="s">
        <v>78</v>
      </c>
      <c r="F40" s="39">
        <f>D40*12*C3</f>
        <v>76637.22000000002</v>
      </c>
    </row>
    <row r="41" spans="1:6" ht="13.5" thickBot="1">
      <c r="A41" s="20" t="s">
        <v>42</v>
      </c>
      <c r="B41" s="263" t="s">
        <v>43</v>
      </c>
      <c r="C41" s="264"/>
      <c r="D41" s="33"/>
      <c r="E41" s="23"/>
      <c r="F41" s="23"/>
    </row>
    <row r="42" spans="1:6" ht="13.5" thickBot="1">
      <c r="A42" s="21" t="s">
        <v>44</v>
      </c>
      <c r="B42" s="13" t="s">
        <v>45</v>
      </c>
      <c r="C42" s="14"/>
      <c r="D42" s="34">
        <v>1.38</v>
      </c>
      <c r="E42" s="38" t="s">
        <v>78</v>
      </c>
      <c r="F42" s="39">
        <f>D42*12*C3</f>
        <v>25484.184</v>
      </c>
    </row>
    <row r="43" spans="1:6" ht="13.5" thickBot="1">
      <c r="A43" s="20" t="s">
        <v>46</v>
      </c>
      <c r="B43" s="263" t="s">
        <v>47</v>
      </c>
      <c r="C43" s="264"/>
      <c r="D43" s="33"/>
      <c r="E43" s="23"/>
      <c r="F43" s="40"/>
    </row>
    <row r="44" spans="1:6" ht="13.5" thickBot="1">
      <c r="A44" s="24" t="s">
        <v>48</v>
      </c>
      <c r="B44" s="257" t="s">
        <v>74</v>
      </c>
      <c r="C44" s="258"/>
      <c r="D44" s="34">
        <v>0.3</v>
      </c>
      <c r="E44" s="38" t="s">
        <v>78</v>
      </c>
      <c r="F44" s="39">
        <f>D44*12*C3</f>
        <v>5540.04</v>
      </c>
    </row>
    <row r="45" spans="1:6" ht="13.5" thickBot="1">
      <c r="A45" s="21" t="s">
        <v>77</v>
      </c>
      <c r="B45" s="25" t="s">
        <v>75</v>
      </c>
      <c r="C45" s="25"/>
      <c r="D45" s="34">
        <v>1.57</v>
      </c>
      <c r="E45" s="38" t="s">
        <v>78</v>
      </c>
      <c r="F45" s="39">
        <f>D45*12*C3</f>
        <v>28992.876</v>
      </c>
    </row>
    <row r="46" spans="1:6" ht="13.5" thickBot="1">
      <c r="A46" s="26"/>
      <c r="B46" s="22" t="s">
        <v>76</v>
      </c>
      <c r="C46" s="27"/>
      <c r="D46" s="35"/>
      <c r="E46" s="28"/>
      <c r="F46" s="28"/>
    </row>
    <row r="47" spans="1:6" ht="12.75">
      <c r="A47" s="41"/>
      <c r="B47" s="42"/>
      <c r="C47" s="42" t="s">
        <v>73</v>
      </c>
      <c r="D47" s="36">
        <f>SUM(D17:D46)</f>
        <v>14.54</v>
      </c>
      <c r="E47" s="43" t="s">
        <v>78</v>
      </c>
      <c r="F47" s="43">
        <f>SUM(F17:F46)</f>
        <v>268507.27200000006</v>
      </c>
    </row>
    <row r="48" spans="1:6" ht="12.75">
      <c r="A48" s="10"/>
      <c r="B48" s="10" t="s">
        <v>72</v>
      </c>
      <c r="C48" s="10"/>
      <c r="D48" s="10" t="s">
        <v>68</v>
      </c>
      <c r="E48" s="10"/>
      <c r="F48" s="6"/>
    </row>
    <row r="49" spans="1:6" ht="12.75">
      <c r="A49" s="6"/>
      <c r="B49" s="44" t="s">
        <v>69</v>
      </c>
      <c r="C49" s="6"/>
      <c r="D49" s="6"/>
      <c r="E49" s="6"/>
      <c r="F49" s="6"/>
    </row>
    <row r="50" spans="1:6" ht="12.75">
      <c r="A50" s="6"/>
      <c r="B50" s="44" t="s">
        <v>70</v>
      </c>
      <c r="C50" s="6"/>
      <c r="D50" s="6"/>
      <c r="E50" s="6"/>
      <c r="F50" s="6"/>
    </row>
    <row r="51" spans="1:6" ht="12.75">
      <c r="A51" s="6"/>
      <c r="B51" s="44" t="s">
        <v>71</v>
      </c>
      <c r="C51" s="6"/>
      <c r="D51" s="6"/>
      <c r="E51" s="6"/>
      <c r="F51" s="6"/>
    </row>
    <row r="52" spans="1:6" ht="12.75">
      <c r="A52" s="6"/>
      <c r="B52" s="44" t="s">
        <v>73</v>
      </c>
      <c r="C52" s="10"/>
      <c r="D52" s="10">
        <f>SUM(D49:D51)</f>
        <v>0</v>
      </c>
      <c r="E52" s="6"/>
      <c r="F52" s="6"/>
    </row>
  </sheetData>
  <sheetProtection/>
  <mergeCells count="23">
    <mergeCell ref="B24:C24"/>
    <mergeCell ref="B25:C25"/>
    <mergeCell ref="B18:C18"/>
    <mergeCell ref="B19:C19"/>
    <mergeCell ref="B20:C20"/>
    <mergeCell ref="B21:C21"/>
    <mergeCell ref="B22:C22"/>
    <mergeCell ref="B23:C23"/>
    <mergeCell ref="B27:C27"/>
    <mergeCell ref="B28:C28"/>
    <mergeCell ref="B31:C31"/>
    <mergeCell ref="B33:C33"/>
    <mergeCell ref="B34:C34"/>
    <mergeCell ref="B35:C35"/>
    <mergeCell ref="B29:C29"/>
    <mergeCell ref="B30:C30"/>
    <mergeCell ref="B44:C44"/>
    <mergeCell ref="B36:C36"/>
    <mergeCell ref="B37:C37"/>
    <mergeCell ref="B38:C38"/>
    <mergeCell ref="B39:C39"/>
    <mergeCell ref="B41:C41"/>
    <mergeCell ref="B43:C4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7"/>
  <sheetViews>
    <sheetView zoomScalePageLayoutView="0" workbookViewId="0" topLeftCell="A41">
      <selection activeCell="F5" sqref="F1:F16384"/>
    </sheetView>
  </sheetViews>
  <sheetFormatPr defaultColWidth="9.140625" defaultRowHeight="12.75"/>
  <cols>
    <col min="1" max="1" width="5.57421875" style="0" customWidth="1"/>
    <col min="2" max="2" width="69.421875" style="0" customWidth="1"/>
    <col min="3" max="3" width="13.7109375" style="136" customWidth="1"/>
    <col min="4" max="4" width="17.140625" style="136" customWidth="1"/>
    <col min="5" max="5" width="11.28125" style="136" customWidth="1"/>
    <col min="6" max="6" width="14.57421875" style="159" bestFit="1" customWidth="1"/>
    <col min="7" max="7" width="10.140625" style="0" bestFit="1" customWidth="1"/>
    <col min="9" max="9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s="54" customFormat="1" ht="12.75">
      <c r="A7" s="51"/>
      <c r="B7" s="52" t="s">
        <v>120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941.1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74704.88</v>
      </c>
      <c r="D11" s="173">
        <v>163809.05</v>
      </c>
      <c r="E11" s="173">
        <v>166968.15</v>
      </c>
      <c r="F11" s="140">
        <f>C11+D11-E11</f>
        <v>71545.78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71545.78</v>
      </c>
    </row>
    <row r="14" spans="1:6" s="54" customFormat="1" ht="12.75">
      <c r="A14" s="57"/>
      <c r="B14" s="60" t="s">
        <v>160</v>
      </c>
      <c r="C14" s="138">
        <f>E11/(C11+D11)</f>
        <v>0.7000352138761874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168</v>
      </c>
      <c r="E17" s="137"/>
      <c r="F17" s="137"/>
    </row>
    <row r="18" spans="1:6" s="54" customFormat="1" ht="12.75">
      <c r="A18" s="64">
        <v>2</v>
      </c>
      <c r="B18" s="65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42"/>
    </row>
    <row r="20" spans="1:6" s="90" customFormat="1" ht="12.75">
      <c r="A20" s="104"/>
      <c r="B20" s="107" t="s">
        <v>193</v>
      </c>
      <c r="C20" s="160">
        <v>0.04</v>
      </c>
      <c r="D20" s="160" t="s">
        <v>78</v>
      </c>
      <c r="E20" s="141"/>
      <c r="F20" s="141">
        <v>500</v>
      </c>
    </row>
    <row r="21" spans="1:6" s="90" customFormat="1" ht="12.75">
      <c r="A21" s="104"/>
      <c r="B21" s="109" t="s">
        <v>217</v>
      </c>
      <c r="C21" s="141">
        <v>1.52</v>
      </c>
      <c r="D21" s="141" t="s">
        <v>78</v>
      </c>
      <c r="E21" s="141"/>
      <c r="F21" s="141">
        <v>17111.18</v>
      </c>
    </row>
    <row r="22" spans="1:6" s="90" customFormat="1" ht="12.75">
      <c r="A22" s="64"/>
      <c r="B22" s="109" t="s">
        <v>207</v>
      </c>
      <c r="C22" s="141">
        <v>1.45</v>
      </c>
      <c r="D22" s="141" t="s">
        <v>78</v>
      </c>
      <c r="E22" s="141"/>
      <c r="F22" s="141">
        <v>16335.88</v>
      </c>
    </row>
    <row r="23" spans="1:6" s="90" customFormat="1" ht="12.75">
      <c r="A23" s="69"/>
      <c r="B23" s="181" t="s">
        <v>209</v>
      </c>
      <c r="C23" s="142"/>
      <c r="D23" s="142"/>
      <c r="E23" s="142"/>
      <c r="F23" s="142"/>
    </row>
    <row r="24" spans="1:6" s="90" customFormat="1" ht="12.75">
      <c r="A24" s="58"/>
      <c r="B24" s="60" t="s">
        <v>215</v>
      </c>
      <c r="C24" s="139">
        <v>0.66</v>
      </c>
      <c r="D24" s="142" t="s">
        <v>78</v>
      </c>
      <c r="E24" s="139"/>
      <c r="F24" s="139">
        <f>C24*12*C8</f>
        <v>7453.512</v>
      </c>
    </row>
    <row r="25" spans="1:6" s="54" customFormat="1" ht="12.75">
      <c r="A25" s="78">
        <v>2.1</v>
      </c>
      <c r="B25" s="78" t="s">
        <v>133</v>
      </c>
      <c r="C25" s="165">
        <v>1.92</v>
      </c>
      <c r="D25" s="165" t="s">
        <v>78</v>
      </c>
      <c r="E25" s="165"/>
      <c r="F25" s="183">
        <v>21681.3</v>
      </c>
    </row>
    <row r="26" spans="1:6" s="54" customFormat="1" ht="12.75">
      <c r="A26" s="77"/>
      <c r="B26" s="78" t="s">
        <v>134</v>
      </c>
      <c r="C26" s="165"/>
      <c r="D26" s="165"/>
      <c r="E26" s="165"/>
      <c r="F26" s="183"/>
    </row>
    <row r="27" spans="1:6" s="54" customFormat="1" ht="12.75">
      <c r="A27" s="77"/>
      <c r="B27" s="78" t="s">
        <v>135</v>
      </c>
      <c r="C27" s="165"/>
      <c r="D27" s="165"/>
      <c r="E27" s="165"/>
      <c r="F27" s="183"/>
    </row>
    <row r="28" spans="1:9" s="54" customFormat="1" ht="12.75">
      <c r="A28" s="80"/>
      <c r="B28" s="81" t="s">
        <v>136</v>
      </c>
      <c r="C28" s="166"/>
      <c r="D28" s="166"/>
      <c r="E28" s="166"/>
      <c r="F28" s="168"/>
      <c r="I28" s="63"/>
    </row>
    <row r="29" spans="1:6" s="54" customFormat="1" ht="12.75">
      <c r="A29" s="74">
        <v>2.2</v>
      </c>
      <c r="B29" s="83" t="s">
        <v>171</v>
      </c>
      <c r="C29" s="164">
        <v>0.15</v>
      </c>
      <c r="D29" s="164" t="s">
        <v>78</v>
      </c>
      <c r="E29" s="145"/>
      <c r="F29" s="167">
        <f>C29*12*C8</f>
        <v>1693.9799999999998</v>
      </c>
    </row>
    <row r="30" spans="1:6" s="54" customFormat="1" ht="12.75">
      <c r="A30" s="80"/>
      <c r="B30" s="84" t="s">
        <v>137</v>
      </c>
      <c r="C30" s="166"/>
      <c r="D30" s="166"/>
      <c r="E30" s="144"/>
      <c r="F30" s="168" t="s">
        <v>172</v>
      </c>
    </row>
    <row r="31" spans="1:6" s="54" customFormat="1" ht="12.75">
      <c r="A31" s="74">
        <v>2.3</v>
      </c>
      <c r="B31" s="83" t="s">
        <v>138</v>
      </c>
      <c r="C31" s="164">
        <v>0.04</v>
      </c>
      <c r="D31" s="164" t="s">
        <v>78</v>
      </c>
      <c r="E31" s="145"/>
      <c r="F31" s="167">
        <f>C31*12*C8</f>
        <v>451.728</v>
      </c>
    </row>
    <row r="32" spans="1:6" s="54" customFormat="1" ht="12.75">
      <c r="A32" s="80"/>
      <c r="B32" s="84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75" t="s">
        <v>140</v>
      </c>
      <c r="C33" s="164">
        <v>0.4</v>
      </c>
      <c r="D33" s="164" t="s">
        <v>78</v>
      </c>
      <c r="E33" s="145"/>
      <c r="F33" s="167">
        <f>C33*12*C8</f>
        <v>4517.280000000001</v>
      </c>
    </row>
    <row r="34" spans="1:6" s="54" customFormat="1" ht="12.75">
      <c r="A34" s="77"/>
      <c r="B34" s="78" t="s">
        <v>141</v>
      </c>
      <c r="C34" s="165"/>
      <c r="D34" s="165"/>
      <c r="E34" s="143"/>
      <c r="F34" s="183"/>
    </row>
    <row r="35" spans="1:6" s="54" customFormat="1" ht="12.75">
      <c r="A35" s="80"/>
      <c r="B35" s="81" t="s">
        <v>142</v>
      </c>
      <c r="C35" s="166"/>
      <c r="D35" s="166"/>
      <c r="E35" s="144"/>
      <c r="F35" s="168"/>
    </row>
    <row r="36" spans="1:6" s="54" customFormat="1" ht="12.75">
      <c r="A36" s="90">
        <v>2.5</v>
      </c>
      <c r="B36" s="75" t="s">
        <v>143</v>
      </c>
      <c r="C36" s="242">
        <v>1.26</v>
      </c>
      <c r="D36" s="242" t="s">
        <v>78</v>
      </c>
      <c r="E36" s="242"/>
      <c r="F36" s="242">
        <f>C36*12*C8</f>
        <v>14229.432</v>
      </c>
    </row>
    <row r="37" spans="1:6" s="54" customFormat="1" ht="12.75">
      <c r="A37" s="100"/>
      <c r="B37" s="81" t="s">
        <v>144</v>
      </c>
      <c r="C37" s="243"/>
      <c r="D37" s="243"/>
      <c r="E37" s="243"/>
      <c r="F37" s="243"/>
    </row>
    <row r="38" spans="1:6" s="54" customFormat="1" ht="12.75">
      <c r="A38" s="77">
        <v>2.6</v>
      </c>
      <c r="B38" s="78" t="s">
        <v>145</v>
      </c>
      <c r="C38" s="116">
        <v>0.21</v>
      </c>
      <c r="D38" s="164" t="s">
        <v>78</v>
      </c>
      <c r="E38" s="164"/>
      <c r="F38" s="167">
        <f>C38*12*C8</f>
        <v>2371.572</v>
      </c>
    </row>
    <row r="39" spans="1:6" s="54" customFormat="1" ht="12.75">
      <c r="A39" s="80"/>
      <c r="B39" s="81" t="s">
        <v>146</v>
      </c>
      <c r="C39" s="166"/>
      <c r="D39" s="166"/>
      <c r="E39" s="166"/>
      <c r="F39" s="168"/>
    </row>
    <row r="40" spans="1:6" s="54" customFormat="1" ht="12.75">
      <c r="A40" s="74">
        <v>2.7</v>
      </c>
      <c r="B40" s="75" t="s">
        <v>147</v>
      </c>
      <c r="C40" s="164">
        <v>0.41</v>
      </c>
      <c r="D40" s="164" t="s">
        <v>78</v>
      </c>
      <c r="E40" s="164"/>
      <c r="F40" s="167">
        <f>C40*12*C8</f>
        <v>4630.212</v>
      </c>
    </row>
    <row r="41" spans="1:6" s="54" customFormat="1" ht="12.75">
      <c r="A41" s="80"/>
      <c r="B41" s="81" t="s">
        <v>148</v>
      </c>
      <c r="C41" s="166"/>
      <c r="D41" s="166"/>
      <c r="E41" s="166"/>
      <c r="F41" s="168"/>
    </row>
    <row r="42" spans="1:6" s="54" customFormat="1" ht="12.75">
      <c r="A42" s="74">
        <v>2.8</v>
      </c>
      <c r="B42" s="85" t="s">
        <v>173</v>
      </c>
      <c r="C42" s="164">
        <v>0.18</v>
      </c>
      <c r="D42" s="164" t="s">
        <v>78</v>
      </c>
      <c r="E42" s="164"/>
      <c r="F42" s="167">
        <f>C42*12*C8</f>
        <v>2032.7760000000003</v>
      </c>
    </row>
    <row r="43" spans="1:6" s="54" customFormat="1" ht="12.75">
      <c r="A43" s="86">
        <v>2.9</v>
      </c>
      <c r="B43" s="87" t="s">
        <v>149</v>
      </c>
      <c r="C43" s="146">
        <v>0.22</v>
      </c>
      <c r="D43" s="146" t="s">
        <v>78</v>
      </c>
      <c r="E43" s="146"/>
      <c r="F43" s="179">
        <f>C43*12*C8</f>
        <v>2484.5040000000004</v>
      </c>
    </row>
    <row r="44" spans="1:6" s="54" customFormat="1" ht="12.75">
      <c r="A44" s="86">
        <v>2.1</v>
      </c>
      <c r="B44" s="87" t="s">
        <v>150</v>
      </c>
      <c r="C44" s="146">
        <v>0.15</v>
      </c>
      <c r="D44" s="146" t="s">
        <v>78</v>
      </c>
      <c r="E44" s="146"/>
      <c r="F44" s="179">
        <f>C44*12*C8</f>
        <v>1693.9799999999998</v>
      </c>
    </row>
    <row r="45" spans="1:6" s="54" customFormat="1" ht="12.75">
      <c r="A45" s="86">
        <v>2.11</v>
      </c>
      <c r="B45" s="87" t="s">
        <v>151</v>
      </c>
      <c r="C45" s="146">
        <v>0.21</v>
      </c>
      <c r="D45" s="146" t="s">
        <v>78</v>
      </c>
      <c r="E45" s="146"/>
      <c r="F45" s="179">
        <v>2415.86</v>
      </c>
    </row>
    <row r="46" spans="1:6" s="54" customFormat="1" ht="12.75">
      <c r="A46" s="86">
        <v>2.12</v>
      </c>
      <c r="B46" s="87" t="s">
        <v>152</v>
      </c>
      <c r="C46" s="146">
        <v>0.58</v>
      </c>
      <c r="D46" s="146" t="s">
        <v>78</v>
      </c>
      <c r="E46" s="146"/>
      <c r="F46" s="179">
        <f>C46*12*C8</f>
        <v>6550.056</v>
      </c>
    </row>
    <row r="47" spans="1:6" s="54" customFormat="1" ht="12.75">
      <c r="A47" s="86">
        <v>2.13</v>
      </c>
      <c r="B47" s="87" t="s">
        <v>163</v>
      </c>
      <c r="C47" s="146">
        <v>0.13</v>
      </c>
      <c r="D47" s="146" t="s">
        <v>78</v>
      </c>
      <c r="E47" s="146"/>
      <c r="F47" s="179">
        <v>1420.61</v>
      </c>
    </row>
    <row r="48" spans="1:6" s="54" customFormat="1" ht="12.75">
      <c r="A48" s="86">
        <v>2.14</v>
      </c>
      <c r="B48" s="87" t="s">
        <v>153</v>
      </c>
      <c r="C48" s="146">
        <v>0.23</v>
      </c>
      <c r="D48" s="146" t="s">
        <v>78</v>
      </c>
      <c r="E48" s="146"/>
      <c r="F48" s="179">
        <v>2652.08</v>
      </c>
    </row>
    <row r="49" spans="1:6" s="54" customFormat="1" ht="12.75">
      <c r="A49" s="86">
        <v>2.15</v>
      </c>
      <c r="B49" s="81" t="s">
        <v>170</v>
      </c>
      <c r="C49" s="164">
        <v>0.12</v>
      </c>
      <c r="D49" s="146" t="s">
        <v>78</v>
      </c>
      <c r="E49" s="164"/>
      <c r="F49" s="167">
        <f>C49*12*C8</f>
        <v>1355.184</v>
      </c>
    </row>
    <row r="50" spans="1:6" s="54" customFormat="1" ht="12.75">
      <c r="A50" s="86">
        <v>2.16</v>
      </c>
      <c r="B50" s="81" t="s">
        <v>164</v>
      </c>
      <c r="C50" s="164">
        <v>0.06</v>
      </c>
      <c r="D50" s="164" t="s">
        <v>78</v>
      </c>
      <c r="E50" s="164"/>
      <c r="F50" s="167">
        <f>C50*12*C8</f>
        <v>677.592</v>
      </c>
    </row>
    <row r="51" spans="1:6" s="54" customFormat="1" ht="12.75">
      <c r="A51" s="86">
        <v>2.17</v>
      </c>
      <c r="B51" s="87" t="s">
        <v>154</v>
      </c>
      <c r="C51" s="146">
        <v>4.69</v>
      </c>
      <c r="D51" s="146" t="s">
        <v>78</v>
      </c>
      <c r="E51" s="146"/>
      <c r="F51" s="179">
        <v>52935.29</v>
      </c>
    </row>
    <row r="52" spans="1:6" s="54" customFormat="1" ht="12.75">
      <c r="A52" s="86">
        <v>2.18</v>
      </c>
      <c r="B52" s="87" t="s">
        <v>155</v>
      </c>
      <c r="C52" s="146">
        <v>1.4</v>
      </c>
      <c r="D52" s="146" t="s">
        <v>78</v>
      </c>
      <c r="E52" s="146"/>
      <c r="F52" s="179">
        <v>15753.36</v>
      </c>
    </row>
    <row r="53" spans="1:6" s="54" customFormat="1" ht="12.75">
      <c r="A53" s="86">
        <v>2.19</v>
      </c>
      <c r="B53" s="87" t="s">
        <v>156</v>
      </c>
      <c r="C53" s="146">
        <v>0.16</v>
      </c>
      <c r="D53" s="146" t="s">
        <v>78</v>
      </c>
      <c r="E53" s="146"/>
      <c r="F53" s="179">
        <v>1806.91</v>
      </c>
    </row>
    <row r="54" spans="1:6" s="54" customFormat="1" ht="12.75">
      <c r="A54" s="86">
        <v>2.2</v>
      </c>
      <c r="B54" s="87" t="s">
        <v>157</v>
      </c>
      <c r="C54" s="146">
        <v>0.13</v>
      </c>
      <c r="D54" s="146" t="s">
        <v>78</v>
      </c>
      <c r="E54" s="146"/>
      <c r="F54" s="179">
        <v>1459.93</v>
      </c>
    </row>
    <row r="55" spans="1:6" s="54" customFormat="1" ht="12.75">
      <c r="A55" s="90">
        <v>2.21</v>
      </c>
      <c r="B55" s="204" t="s">
        <v>213</v>
      </c>
      <c r="C55" s="273">
        <v>0.76</v>
      </c>
      <c r="D55" s="236" t="s">
        <v>78</v>
      </c>
      <c r="E55" s="236"/>
      <c r="F55" s="236">
        <v>8592.28</v>
      </c>
    </row>
    <row r="56" spans="1:6" s="54" customFormat="1" ht="12.75">
      <c r="A56" s="90"/>
      <c r="B56" s="153" t="s">
        <v>212</v>
      </c>
      <c r="C56" s="274"/>
      <c r="D56" s="237"/>
      <c r="E56" s="237"/>
      <c r="F56" s="237"/>
    </row>
    <row r="57" spans="1:6" s="54" customFormat="1" ht="12.75">
      <c r="A57" s="101"/>
      <c r="B57" s="94" t="s">
        <v>187</v>
      </c>
      <c r="C57" s="191">
        <f>SUM(C20:C56)</f>
        <v>17.080000000000002</v>
      </c>
      <c r="D57" s="195"/>
      <c r="E57" s="195"/>
      <c r="F57" s="191">
        <f>SUM(F20:F56)</f>
        <v>192806.488</v>
      </c>
    </row>
    <row r="58" spans="1:6" s="54" customFormat="1" ht="12.75">
      <c r="A58" s="91"/>
      <c r="B58" s="95" t="s">
        <v>210</v>
      </c>
      <c r="C58" s="143"/>
      <c r="D58" s="165"/>
      <c r="E58" s="165"/>
      <c r="F58" s="183"/>
    </row>
    <row r="59" spans="1:6" s="54" customFormat="1" ht="12.75">
      <c r="A59" s="92"/>
      <c r="B59" s="96" t="s">
        <v>183</v>
      </c>
      <c r="C59" s="144"/>
      <c r="D59" s="166"/>
      <c r="E59" s="166"/>
      <c r="F59" s="168"/>
    </row>
    <row r="60" spans="1:6" s="54" customFormat="1" ht="12.75">
      <c r="A60" s="81"/>
      <c r="B60" s="197" t="s">
        <v>202</v>
      </c>
      <c r="C60" s="166"/>
      <c r="D60" s="166"/>
      <c r="E60" s="166"/>
      <c r="F60" s="187">
        <f>F57+C11-E11</f>
        <v>100543.21800000002</v>
      </c>
    </row>
    <row r="61" spans="3:6" s="54" customFormat="1" ht="12.75">
      <c r="C61" s="159"/>
      <c r="D61" s="159"/>
      <c r="E61" s="159"/>
      <c r="F61" s="159"/>
    </row>
    <row r="62" spans="3:6" s="54" customFormat="1" ht="12.75">
      <c r="C62" s="159"/>
      <c r="D62" s="159"/>
      <c r="E62" s="159"/>
      <c r="F62" s="159"/>
    </row>
    <row r="63" spans="3:6" s="54" customFormat="1" ht="12.75">
      <c r="C63" s="159"/>
      <c r="D63" s="159"/>
      <c r="E63" s="159"/>
      <c r="F63" s="159"/>
    </row>
    <row r="64" spans="3:6" s="54" customFormat="1" ht="12.75">
      <c r="C64" s="159"/>
      <c r="D64" s="159"/>
      <c r="E64" s="159"/>
      <c r="F64" s="159"/>
    </row>
    <row r="65" spans="3:6" s="54" customFormat="1" ht="12.75">
      <c r="C65" s="159"/>
      <c r="D65" s="159"/>
      <c r="E65" s="159"/>
      <c r="F65" s="159"/>
    </row>
    <row r="66" spans="3:6" s="54" customFormat="1" ht="12.75">
      <c r="C66" s="159"/>
      <c r="D66" s="159"/>
      <c r="E66" s="159"/>
      <c r="F66" s="159"/>
    </row>
    <row r="67" spans="3:6" s="54" customFormat="1" ht="12.75">
      <c r="C67" s="159"/>
      <c r="D67" s="159"/>
      <c r="E67" s="159"/>
      <c r="F67" s="159"/>
    </row>
  </sheetData>
  <sheetProtection/>
  <mergeCells count="8">
    <mergeCell ref="C36:C37"/>
    <mergeCell ref="C55:C56"/>
    <mergeCell ref="D55:D56"/>
    <mergeCell ref="E55:E56"/>
    <mergeCell ref="F55:F56"/>
    <mergeCell ref="F36:F37"/>
    <mergeCell ref="E36:E37"/>
    <mergeCell ref="D36:D37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1"/>
  <sheetViews>
    <sheetView zoomScalePageLayoutView="0" workbookViewId="0" topLeftCell="A44">
      <selection activeCell="B20" sqref="B20"/>
    </sheetView>
  </sheetViews>
  <sheetFormatPr defaultColWidth="9.140625" defaultRowHeight="12.75"/>
  <cols>
    <col min="1" max="1" width="5.421875" style="0" customWidth="1"/>
    <col min="2" max="2" width="70.140625" style="0" customWidth="1"/>
    <col min="3" max="3" width="14.140625" style="136" customWidth="1"/>
    <col min="4" max="4" width="17.28125" style="136" customWidth="1"/>
    <col min="5" max="5" width="10.28125" style="136" customWidth="1"/>
    <col min="6" max="6" width="14.57421875" style="159" bestFit="1" customWidth="1"/>
    <col min="7" max="8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s="54" customFormat="1" ht="12.75">
      <c r="A7" s="51"/>
      <c r="B7" s="52" t="s">
        <v>121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950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28282.85</v>
      </c>
      <c r="D11" s="173">
        <v>164796.71</v>
      </c>
      <c r="E11" s="173">
        <v>164860.38</v>
      </c>
      <c r="F11" s="140">
        <f>C11+D11-E11</f>
        <v>28219.179999999993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28219.179999999993</v>
      </c>
    </row>
    <row r="14" spans="1:8" s="54" customFormat="1" ht="12.75">
      <c r="A14" s="57"/>
      <c r="B14" s="60" t="s">
        <v>160</v>
      </c>
      <c r="C14" s="138">
        <f>E11/(C11+D11)</f>
        <v>0.8538468805294563</v>
      </c>
      <c r="D14" s="138"/>
      <c r="E14" s="138"/>
      <c r="F14" s="138"/>
      <c r="H14" s="63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6" s="54" customFormat="1" ht="12.75">
      <c r="A17" s="55"/>
      <c r="B17" s="61" t="s">
        <v>182</v>
      </c>
      <c r="C17" s="137"/>
      <c r="D17" s="158" t="s">
        <v>167</v>
      </c>
      <c r="E17" s="137"/>
      <c r="F17" s="137"/>
    </row>
    <row r="18" spans="1:6" s="54" customFormat="1" ht="12.75">
      <c r="A18" s="64">
        <v>2</v>
      </c>
      <c r="B18" s="65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/>
      <c r="B20" s="60" t="s">
        <v>193</v>
      </c>
      <c r="C20" s="139">
        <v>0.04</v>
      </c>
      <c r="D20" s="139" t="s">
        <v>78</v>
      </c>
      <c r="E20" s="139"/>
      <c r="F20" s="139">
        <v>500</v>
      </c>
    </row>
    <row r="21" spans="1:6" s="90" customFormat="1" ht="12.75">
      <c r="A21" s="58"/>
      <c r="B21" s="109" t="s">
        <v>217</v>
      </c>
      <c r="C21" s="141">
        <v>1.32</v>
      </c>
      <c r="D21" s="141" t="s">
        <v>78</v>
      </c>
      <c r="E21" s="141"/>
      <c r="F21" s="141">
        <v>15068.89</v>
      </c>
    </row>
    <row r="22" spans="1:6" s="90" customFormat="1" ht="12.75">
      <c r="A22" s="64"/>
      <c r="B22" s="109" t="s">
        <v>207</v>
      </c>
      <c r="C22" s="141">
        <v>0.14</v>
      </c>
      <c r="D22" s="141" t="s">
        <v>78</v>
      </c>
      <c r="E22" s="141"/>
      <c r="F22" s="141">
        <v>1574.97</v>
      </c>
    </row>
    <row r="23" spans="1:6" s="90" customFormat="1" ht="12.75">
      <c r="A23" s="69"/>
      <c r="B23" s="181" t="s">
        <v>209</v>
      </c>
      <c r="C23" s="142"/>
      <c r="D23" s="142"/>
      <c r="E23" s="142"/>
      <c r="F23" s="142"/>
    </row>
    <row r="24" spans="1:6" s="90" customFormat="1" ht="12.75">
      <c r="A24" s="58"/>
      <c r="B24" s="60" t="s">
        <v>215</v>
      </c>
      <c r="C24" s="139">
        <v>0.66</v>
      </c>
      <c r="D24" s="142" t="s">
        <v>78</v>
      </c>
      <c r="E24" s="139"/>
      <c r="F24" s="139">
        <f>C24*12*C8</f>
        <v>7524</v>
      </c>
    </row>
    <row r="25" spans="1:6" s="54" customFormat="1" ht="12.75">
      <c r="A25" s="78">
        <v>2.1</v>
      </c>
      <c r="B25" s="78" t="s">
        <v>133</v>
      </c>
      <c r="C25" s="165">
        <v>1.92</v>
      </c>
      <c r="D25" s="165" t="s">
        <v>78</v>
      </c>
      <c r="E25" s="165"/>
      <c r="F25" s="183">
        <v>21886.34</v>
      </c>
    </row>
    <row r="26" spans="1:6" s="54" customFormat="1" ht="12.75">
      <c r="A26" s="77"/>
      <c r="B26" s="78" t="s">
        <v>134</v>
      </c>
      <c r="C26" s="165"/>
      <c r="D26" s="165"/>
      <c r="E26" s="165"/>
      <c r="F26" s="183"/>
    </row>
    <row r="27" spans="1:6" s="54" customFormat="1" ht="12.75">
      <c r="A27" s="77"/>
      <c r="B27" s="78" t="s">
        <v>135</v>
      </c>
      <c r="C27" s="165"/>
      <c r="D27" s="165"/>
      <c r="E27" s="165"/>
      <c r="F27" s="183"/>
    </row>
    <row r="28" spans="1:6" s="54" customFormat="1" ht="12.75">
      <c r="A28" s="80"/>
      <c r="B28" s="81" t="s">
        <v>136</v>
      </c>
      <c r="C28" s="166"/>
      <c r="D28" s="166"/>
      <c r="E28" s="166"/>
      <c r="F28" s="168"/>
    </row>
    <row r="29" spans="1:6" s="54" customFormat="1" ht="12.75">
      <c r="A29" s="74">
        <v>2.2</v>
      </c>
      <c r="B29" s="83" t="s">
        <v>171</v>
      </c>
      <c r="C29" s="164">
        <v>0.15</v>
      </c>
      <c r="D29" s="164" t="s">
        <v>78</v>
      </c>
      <c r="E29" s="145"/>
      <c r="F29" s="167">
        <f>C29*12*C8</f>
        <v>1709.9999999999998</v>
      </c>
    </row>
    <row r="30" spans="1:6" s="54" customFormat="1" ht="12.75">
      <c r="A30" s="80"/>
      <c r="B30" s="84" t="s">
        <v>137</v>
      </c>
      <c r="C30" s="166"/>
      <c r="D30" s="166"/>
      <c r="E30" s="144"/>
      <c r="F30" s="168"/>
    </row>
    <row r="31" spans="1:6" s="54" customFormat="1" ht="12.75">
      <c r="A31" s="74">
        <v>2.3</v>
      </c>
      <c r="B31" s="83" t="s">
        <v>138</v>
      </c>
      <c r="C31" s="164">
        <v>0.04</v>
      </c>
      <c r="D31" s="164" t="s">
        <v>78</v>
      </c>
      <c r="E31" s="145"/>
      <c r="F31" s="167">
        <f>C31*12*C8</f>
        <v>456</v>
      </c>
    </row>
    <row r="32" spans="1:6" s="54" customFormat="1" ht="12.75">
      <c r="A32" s="80"/>
      <c r="B32" s="84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75" t="s">
        <v>140</v>
      </c>
      <c r="C33" s="164">
        <v>0.4</v>
      </c>
      <c r="D33" s="164" t="s">
        <v>78</v>
      </c>
      <c r="E33" s="145"/>
      <c r="F33" s="167">
        <f>C33*12*C8</f>
        <v>4560.000000000001</v>
      </c>
    </row>
    <row r="34" spans="1:6" s="54" customFormat="1" ht="12.75">
      <c r="A34" s="77"/>
      <c r="B34" s="78" t="s">
        <v>141</v>
      </c>
      <c r="C34" s="165"/>
      <c r="D34" s="165"/>
      <c r="E34" s="143"/>
      <c r="F34" s="183"/>
    </row>
    <row r="35" spans="1:6" s="54" customFormat="1" ht="12.75">
      <c r="A35" s="80"/>
      <c r="B35" s="81" t="s">
        <v>142</v>
      </c>
      <c r="C35" s="166"/>
      <c r="D35" s="166"/>
      <c r="E35" s="144"/>
      <c r="F35" s="168"/>
    </row>
    <row r="36" spans="1:6" s="54" customFormat="1" ht="12.75">
      <c r="A36" s="90">
        <v>2.5</v>
      </c>
      <c r="B36" s="75" t="s">
        <v>143</v>
      </c>
      <c r="C36" s="242">
        <v>1.26</v>
      </c>
      <c r="D36" s="242" t="s">
        <v>78</v>
      </c>
      <c r="E36" s="242"/>
      <c r="F36" s="242">
        <f>C36*12*C8</f>
        <v>14364.000000000002</v>
      </c>
    </row>
    <row r="37" spans="1:6" s="54" customFormat="1" ht="12.75">
      <c r="A37" s="100"/>
      <c r="B37" s="81" t="s">
        <v>144</v>
      </c>
      <c r="C37" s="243"/>
      <c r="D37" s="243"/>
      <c r="E37" s="243"/>
      <c r="F37" s="243"/>
    </row>
    <row r="38" spans="1:6" s="54" customFormat="1" ht="12.75">
      <c r="A38" s="77">
        <v>2.6</v>
      </c>
      <c r="B38" s="78" t="s">
        <v>145</v>
      </c>
      <c r="C38" s="116">
        <v>0.21</v>
      </c>
      <c r="D38" s="164" t="s">
        <v>78</v>
      </c>
      <c r="E38" s="164"/>
      <c r="F38" s="167">
        <f>C38*12*C8</f>
        <v>2394</v>
      </c>
    </row>
    <row r="39" spans="1:6" s="54" customFormat="1" ht="12.75">
      <c r="A39" s="80"/>
      <c r="B39" s="81" t="s">
        <v>146</v>
      </c>
      <c r="C39" s="166"/>
      <c r="D39" s="166"/>
      <c r="E39" s="166"/>
      <c r="F39" s="168"/>
    </row>
    <row r="40" spans="1:6" s="54" customFormat="1" ht="12.75">
      <c r="A40" s="74">
        <v>2.7</v>
      </c>
      <c r="B40" s="75" t="s">
        <v>147</v>
      </c>
      <c r="C40" s="164">
        <v>0.41</v>
      </c>
      <c r="D40" s="164" t="s">
        <v>78</v>
      </c>
      <c r="E40" s="164"/>
      <c r="F40" s="167">
        <f>C40*12*C8</f>
        <v>4674</v>
      </c>
    </row>
    <row r="41" spans="1:6" s="54" customFormat="1" ht="12.75">
      <c r="A41" s="80"/>
      <c r="B41" s="81" t="s">
        <v>148</v>
      </c>
      <c r="C41" s="166"/>
      <c r="D41" s="166"/>
      <c r="E41" s="166"/>
      <c r="F41" s="168"/>
    </row>
    <row r="42" spans="1:6" s="54" customFormat="1" ht="12.75">
      <c r="A42" s="74">
        <v>2.8</v>
      </c>
      <c r="B42" s="85" t="s">
        <v>173</v>
      </c>
      <c r="C42" s="164">
        <v>0.18</v>
      </c>
      <c r="D42" s="164" t="s">
        <v>78</v>
      </c>
      <c r="E42" s="164"/>
      <c r="F42" s="167">
        <f>C42*12*C8</f>
        <v>2052</v>
      </c>
    </row>
    <row r="43" spans="1:6" s="54" customFormat="1" ht="12.75">
      <c r="A43" s="86">
        <v>2.9</v>
      </c>
      <c r="B43" s="87" t="s">
        <v>149</v>
      </c>
      <c r="C43" s="146">
        <v>0.22</v>
      </c>
      <c r="D43" s="146" t="s">
        <v>78</v>
      </c>
      <c r="E43" s="146"/>
      <c r="F43" s="179">
        <f>C43*12*C8</f>
        <v>2508</v>
      </c>
    </row>
    <row r="44" spans="1:6" s="54" customFormat="1" ht="12.75">
      <c r="A44" s="86">
        <v>2.1</v>
      </c>
      <c r="B44" s="87" t="s">
        <v>150</v>
      </c>
      <c r="C44" s="146">
        <v>0.15</v>
      </c>
      <c r="D44" s="146" t="s">
        <v>78</v>
      </c>
      <c r="E44" s="146"/>
      <c r="F44" s="179">
        <f>C44*12*C8</f>
        <v>1709.9999999999998</v>
      </c>
    </row>
    <row r="45" spans="1:6" s="54" customFormat="1" ht="12.75">
      <c r="A45" s="86">
        <v>2.11</v>
      </c>
      <c r="B45" s="87" t="s">
        <v>151</v>
      </c>
      <c r="C45" s="146">
        <v>0.21</v>
      </c>
      <c r="D45" s="146" t="s">
        <v>78</v>
      </c>
      <c r="E45" s="146"/>
      <c r="F45" s="179">
        <v>2437.82</v>
      </c>
    </row>
    <row r="46" spans="1:6" s="54" customFormat="1" ht="12.75">
      <c r="A46" s="86">
        <v>2.12</v>
      </c>
      <c r="B46" s="87" t="s">
        <v>152</v>
      </c>
      <c r="C46" s="146">
        <v>0.58</v>
      </c>
      <c r="D46" s="146" t="s">
        <v>78</v>
      </c>
      <c r="E46" s="146"/>
      <c r="F46" s="179">
        <f>C46*12*C8</f>
        <v>6611.999999999999</v>
      </c>
    </row>
    <row r="47" spans="1:6" s="54" customFormat="1" ht="12.75">
      <c r="A47" s="86">
        <v>2.13</v>
      </c>
      <c r="B47" s="87" t="s">
        <v>163</v>
      </c>
      <c r="C47" s="146">
        <v>0.13</v>
      </c>
      <c r="D47" s="146" t="s">
        <v>78</v>
      </c>
      <c r="E47" s="146"/>
      <c r="F47" s="179">
        <v>1434.05</v>
      </c>
    </row>
    <row r="48" spans="1:6" s="54" customFormat="1" ht="12.75">
      <c r="A48" s="86">
        <v>2.14</v>
      </c>
      <c r="B48" s="87" t="s">
        <v>153</v>
      </c>
      <c r="C48" s="146">
        <v>0.23</v>
      </c>
      <c r="D48" s="146" t="s">
        <v>78</v>
      </c>
      <c r="E48" s="146"/>
      <c r="F48" s="179">
        <v>2677.16</v>
      </c>
    </row>
    <row r="49" spans="1:6" s="54" customFormat="1" ht="12.75">
      <c r="A49" s="86">
        <v>2.15</v>
      </c>
      <c r="B49" s="81" t="s">
        <v>170</v>
      </c>
      <c r="C49" s="164">
        <v>0.12</v>
      </c>
      <c r="D49" s="164" t="s">
        <v>78</v>
      </c>
      <c r="E49" s="164"/>
      <c r="F49" s="167">
        <f>C49*12*C8</f>
        <v>1368</v>
      </c>
    </row>
    <row r="50" spans="1:6" s="54" customFormat="1" ht="12.75">
      <c r="A50" s="86">
        <v>2.16</v>
      </c>
      <c r="B50" s="81" t="s">
        <v>164</v>
      </c>
      <c r="C50" s="164">
        <v>0.06</v>
      </c>
      <c r="D50" s="164" t="s">
        <v>78</v>
      </c>
      <c r="E50" s="164"/>
      <c r="F50" s="167">
        <f>C50*12*C8</f>
        <v>684</v>
      </c>
    </row>
    <row r="51" spans="1:6" s="54" customFormat="1" ht="12.75">
      <c r="A51" s="86">
        <v>2.17</v>
      </c>
      <c r="B51" s="87" t="s">
        <v>154</v>
      </c>
      <c r="C51" s="146">
        <v>4.69</v>
      </c>
      <c r="D51" s="146" t="s">
        <v>78</v>
      </c>
      <c r="E51" s="146"/>
      <c r="F51" s="179">
        <v>53435.9</v>
      </c>
    </row>
    <row r="52" spans="1:6" s="54" customFormat="1" ht="12.75">
      <c r="A52" s="86">
        <v>2.18</v>
      </c>
      <c r="B52" s="87" t="s">
        <v>155</v>
      </c>
      <c r="C52" s="146">
        <v>1.39</v>
      </c>
      <c r="D52" s="146" t="s">
        <v>78</v>
      </c>
      <c r="E52" s="146"/>
      <c r="F52" s="179">
        <v>15902.34</v>
      </c>
    </row>
    <row r="53" spans="1:6" s="54" customFormat="1" ht="12.75">
      <c r="A53" s="86">
        <v>2.19</v>
      </c>
      <c r="B53" s="87" t="s">
        <v>156</v>
      </c>
      <c r="C53" s="146">
        <v>0.16</v>
      </c>
      <c r="D53" s="146" t="s">
        <v>78</v>
      </c>
      <c r="E53" s="146"/>
      <c r="F53" s="179">
        <v>1824</v>
      </c>
    </row>
    <row r="54" spans="1:6" s="54" customFormat="1" ht="12.75">
      <c r="A54" s="86">
        <v>2.2</v>
      </c>
      <c r="B54" s="87" t="s">
        <v>157</v>
      </c>
      <c r="C54" s="146">
        <v>0.13</v>
      </c>
      <c r="D54" s="146" t="s">
        <v>78</v>
      </c>
      <c r="E54" s="146"/>
      <c r="F54" s="179">
        <v>1473.73</v>
      </c>
    </row>
    <row r="55" spans="1:6" s="54" customFormat="1" ht="12.75">
      <c r="A55" s="90">
        <v>2.21</v>
      </c>
      <c r="B55" s="204" t="s">
        <v>213</v>
      </c>
      <c r="C55" s="273">
        <v>0.76</v>
      </c>
      <c r="D55" s="236" t="s">
        <v>78</v>
      </c>
      <c r="E55" s="242"/>
      <c r="F55" s="236">
        <v>8673.54</v>
      </c>
    </row>
    <row r="56" spans="1:6" s="54" customFormat="1" ht="12.75">
      <c r="A56" s="90"/>
      <c r="B56" s="153" t="s">
        <v>212</v>
      </c>
      <c r="C56" s="274"/>
      <c r="D56" s="237"/>
      <c r="E56" s="256"/>
      <c r="F56" s="237"/>
    </row>
    <row r="57" spans="1:6" s="54" customFormat="1" ht="12.75">
      <c r="A57" s="101"/>
      <c r="B57" s="94" t="s">
        <v>187</v>
      </c>
      <c r="C57" s="195">
        <f>SUM(C20:C56)</f>
        <v>15.560000000000002</v>
      </c>
      <c r="D57" s="191"/>
      <c r="E57" s="195"/>
      <c r="F57" s="191">
        <f>SUM(F20:F56)</f>
        <v>177504.74000000002</v>
      </c>
    </row>
    <row r="58" spans="1:6" s="54" customFormat="1" ht="12.75">
      <c r="A58" s="91"/>
      <c r="B58" s="95" t="s">
        <v>210</v>
      </c>
      <c r="C58" s="165"/>
      <c r="D58" s="143"/>
      <c r="E58" s="165"/>
      <c r="F58" s="183"/>
    </row>
    <row r="59" spans="1:6" s="54" customFormat="1" ht="12.75">
      <c r="A59" s="92"/>
      <c r="B59" s="96" t="s">
        <v>183</v>
      </c>
      <c r="C59" s="166"/>
      <c r="D59" s="144"/>
      <c r="E59" s="166"/>
      <c r="F59" s="168"/>
    </row>
    <row r="60" spans="1:6" s="54" customFormat="1" ht="12.75">
      <c r="A60" s="81"/>
      <c r="B60" s="197" t="s">
        <v>202</v>
      </c>
      <c r="C60" s="166"/>
      <c r="D60" s="166"/>
      <c r="E60" s="166"/>
      <c r="F60" s="187">
        <f>F57+C11-E11</f>
        <v>40927.21000000002</v>
      </c>
    </row>
    <row r="61" spans="3:6" s="54" customFormat="1" ht="12.75">
      <c r="C61" s="159"/>
      <c r="D61" s="159"/>
      <c r="E61" s="159"/>
      <c r="F61" s="159"/>
    </row>
  </sheetData>
  <sheetProtection/>
  <mergeCells count="8">
    <mergeCell ref="C36:C37"/>
    <mergeCell ref="C55:C56"/>
    <mergeCell ref="D55:D56"/>
    <mergeCell ref="E55:E56"/>
    <mergeCell ref="F55:F56"/>
    <mergeCell ref="D36:D37"/>
    <mergeCell ref="F36:F37"/>
    <mergeCell ref="E36:E37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tabSelected="1" zoomScalePageLayoutView="0" workbookViewId="0" topLeftCell="A39">
      <selection activeCell="F20" sqref="F20"/>
    </sheetView>
  </sheetViews>
  <sheetFormatPr defaultColWidth="9.140625" defaultRowHeight="12.75"/>
  <cols>
    <col min="1" max="1" width="6.421875" style="0" customWidth="1"/>
    <col min="2" max="2" width="69.8515625" style="0" customWidth="1"/>
    <col min="3" max="3" width="13.7109375" style="129" customWidth="1"/>
    <col min="4" max="4" width="16.8515625" style="129" customWidth="1"/>
    <col min="5" max="5" width="11.57421875" style="0" customWidth="1"/>
    <col min="6" max="6" width="14.57421875" style="148" bestFit="1" customWidth="1"/>
    <col min="7" max="7" width="10.7109375" style="0" bestFit="1" customWidth="1"/>
    <col min="10" max="10" width="10.140625" style="0" bestFit="1" customWidth="1"/>
  </cols>
  <sheetData>
    <row r="1" ht="12.75">
      <c r="D1" s="129" t="s">
        <v>158</v>
      </c>
    </row>
    <row r="2" ht="12.75">
      <c r="D2" s="129" t="s">
        <v>159</v>
      </c>
    </row>
    <row r="5" spans="1:6" s="54" customFormat="1" ht="12.75">
      <c r="A5" s="51"/>
      <c r="B5" s="52" t="s">
        <v>184</v>
      </c>
      <c r="C5" s="52"/>
      <c r="D5" s="52"/>
      <c r="E5" s="53"/>
      <c r="F5" s="53"/>
    </row>
    <row r="6" spans="1:6" s="54" customFormat="1" ht="12.75">
      <c r="A6" s="51"/>
      <c r="B6" s="52" t="s">
        <v>87</v>
      </c>
      <c r="C6" s="52"/>
      <c r="D6" s="52"/>
      <c r="E6" s="53"/>
      <c r="F6" s="53"/>
    </row>
    <row r="7" spans="1:6" s="54" customFormat="1" ht="12.75">
      <c r="A7" s="51"/>
      <c r="B7" s="51" t="s">
        <v>67</v>
      </c>
      <c r="C7" s="52">
        <v>3565.9</v>
      </c>
      <c r="D7" s="53"/>
      <c r="E7" s="51"/>
      <c r="F7" s="53"/>
    </row>
    <row r="8" spans="1:6" s="54" customFormat="1" ht="12.75">
      <c r="A8" s="56" t="s">
        <v>49</v>
      </c>
      <c r="B8" s="56" t="s">
        <v>50</v>
      </c>
      <c r="C8" s="56" t="s">
        <v>60</v>
      </c>
      <c r="D8" s="56" t="s">
        <v>51</v>
      </c>
      <c r="E8" s="56" t="s">
        <v>52</v>
      </c>
      <c r="F8" s="56" t="s">
        <v>60</v>
      </c>
    </row>
    <row r="9" spans="1:6" s="54" customFormat="1" ht="12.75">
      <c r="A9" s="56"/>
      <c r="B9" s="56" t="s">
        <v>55</v>
      </c>
      <c r="C9" s="56" t="s">
        <v>185</v>
      </c>
      <c r="D9" s="56"/>
      <c r="E9" s="56"/>
      <c r="F9" s="99"/>
    </row>
    <row r="10" spans="1:6" s="54" customFormat="1" ht="12.75">
      <c r="A10" s="58">
        <v>1</v>
      </c>
      <c r="B10" s="58" t="s">
        <v>181</v>
      </c>
      <c r="C10" s="56">
        <v>170484.36</v>
      </c>
      <c r="D10" s="131">
        <v>576863.4</v>
      </c>
      <c r="E10" s="59">
        <v>585290.57</v>
      </c>
      <c r="F10" s="133">
        <f>C10+D10-E10</f>
        <v>162057.19000000006</v>
      </c>
    </row>
    <row r="11" spans="1:6" s="54" customFormat="1" ht="12.75">
      <c r="A11" s="57"/>
      <c r="B11" s="57"/>
      <c r="C11" s="99"/>
      <c r="D11" s="131"/>
      <c r="E11" s="59"/>
      <c r="F11" s="133"/>
    </row>
    <row r="12" spans="1:6" s="54" customFormat="1" ht="12.75">
      <c r="A12" s="57"/>
      <c r="B12" s="60" t="s">
        <v>186</v>
      </c>
      <c r="C12" s="56"/>
      <c r="D12" s="56"/>
      <c r="E12" s="58"/>
      <c r="F12" s="134">
        <f>SUM(F10:F11)</f>
        <v>162057.19000000006</v>
      </c>
    </row>
    <row r="13" spans="1:6" s="54" customFormat="1" ht="12.75">
      <c r="A13" s="57"/>
      <c r="B13" s="60" t="s">
        <v>160</v>
      </c>
      <c r="C13" s="132">
        <f>E10/(C10+D10)</f>
        <v>0.7831569201465192</v>
      </c>
      <c r="D13" s="56"/>
      <c r="E13" s="58"/>
      <c r="F13" s="134"/>
    </row>
    <row r="14" spans="1:9" s="54" customFormat="1" ht="14.25" customHeight="1">
      <c r="A14" s="61"/>
      <c r="B14" s="61"/>
      <c r="C14" s="149"/>
      <c r="D14" s="52"/>
      <c r="E14" s="62"/>
      <c r="F14" s="149"/>
      <c r="H14" s="97"/>
      <c r="I14" s="97"/>
    </row>
    <row r="15" spans="1:6" s="54" customFormat="1" ht="12.75">
      <c r="A15" s="55"/>
      <c r="B15" s="61"/>
      <c r="C15" s="53"/>
      <c r="D15" s="52"/>
      <c r="E15" s="51"/>
      <c r="F15" s="53"/>
    </row>
    <row r="16" spans="1:6" s="54" customFormat="1" ht="12.75">
      <c r="A16" s="55"/>
      <c r="B16" s="61" t="s">
        <v>182</v>
      </c>
      <c r="C16" s="53"/>
      <c r="D16" s="52" t="s">
        <v>166</v>
      </c>
      <c r="E16" s="51"/>
      <c r="F16" s="53"/>
    </row>
    <row r="17" spans="1:6" s="54" customFormat="1" ht="12.75">
      <c r="A17" s="64">
        <v>2</v>
      </c>
      <c r="B17" s="66" t="s">
        <v>129</v>
      </c>
      <c r="C17" s="66" t="s">
        <v>161</v>
      </c>
      <c r="D17" s="66" t="s">
        <v>162</v>
      </c>
      <c r="E17" s="67"/>
      <c r="F17" s="150" t="s">
        <v>130</v>
      </c>
    </row>
    <row r="18" spans="1:6" s="54" customFormat="1" ht="12.75">
      <c r="A18" s="69"/>
      <c r="B18" s="70"/>
      <c r="C18" s="71" t="s">
        <v>131</v>
      </c>
      <c r="D18" s="71" t="s">
        <v>132</v>
      </c>
      <c r="E18" s="72"/>
      <c r="F18" s="151"/>
    </row>
    <row r="19" spans="1:6" s="90" customFormat="1" ht="12.75">
      <c r="A19" s="104"/>
      <c r="B19" s="107" t="s">
        <v>193</v>
      </c>
      <c r="C19" s="105">
        <v>0.01</v>
      </c>
      <c r="D19" s="105" t="s">
        <v>78</v>
      </c>
      <c r="E19" s="106"/>
      <c r="F19" s="66">
        <v>500</v>
      </c>
    </row>
    <row r="20" spans="1:6" s="90" customFormat="1" ht="12.75">
      <c r="A20" s="58"/>
      <c r="B20" s="60" t="s">
        <v>197</v>
      </c>
      <c r="C20" s="99">
        <v>0.04</v>
      </c>
      <c r="D20" s="99" t="s">
        <v>78</v>
      </c>
      <c r="E20" s="88"/>
      <c r="F20" s="99">
        <v>1726.2</v>
      </c>
    </row>
    <row r="21" spans="1:6" s="90" customFormat="1" ht="12.75">
      <c r="A21" s="64"/>
      <c r="B21" s="60" t="s">
        <v>201</v>
      </c>
      <c r="C21" s="66">
        <v>0.11</v>
      </c>
      <c r="D21" s="99" t="s">
        <v>78</v>
      </c>
      <c r="E21" s="89"/>
      <c r="F21" s="150">
        <v>4615</v>
      </c>
    </row>
    <row r="22" spans="1:6" s="90" customFormat="1" ht="12.75">
      <c r="A22" s="58"/>
      <c r="B22" s="60" t="s">
        <v>215</v>
      </c>
      <c r="C22" s="139">
        <v>0.66</v>
      </c>
      <c r="D22" s="139" t="s">
        <v>78</v>
      </c>
      <c r="E22" s="139"/>
      <c r="F22" s="139">
        <f>C22*12*C7</f>
        <v>28241.928</v>
      </c>
    </row>
    <row r="23" spans="1:6" s="54" customFormat="1" ht="12.75">
      <c r="A23" s="74">
        <v>2.1</v>
      </c>
      <c r="B23" s="75" t="s">
        <v>133</v>
      </c>
      <c r="C23" s="112">
        <v>1.92</v>
      </c>
      <c r="D23" s="112" t="s">
        <v>78</v>
      </c>
      <c r="E23" s="75"/>
      <c r="F23" s="154">
        <v>82152.11</v>
      </c>
    </row>
    <row r="24" spans="1:6" s="54" customFormat="1" ht="12.75">
      <c r="A24" s="77"/>
      <c r="B24" s="78" t="s">
        <v>134</v>
      </c>
      <c r="C24" s="116"/>
      <c r="D24" s="116"/>
      <c r="E24" s="78"/>
      <c r="F24" s="135"/>
    </row>
    <row r="25" spans="1:6" s="54" customFormat="1" ht="12.75">
      <c r="A25" s="77"/>
      <c r="B25" s="78" t="s">
        <v>135</v>
      </c>
      <c r="C25" s="116"/>
      <c r="D25" s="116"/>
      <c r="E25" s="78"/>
      <c r="F25" s="135"/>
    </row>
    <row r="26" spans="1:6" s="54" customFormat="1" ht="12.75">
      <c r="A26" s="80"/>
      <c r="B26" s="81" t="s">
        <v>136</v>
      </c>
      <c r="C26" s="113"/>
      <c r="D26" s="113"/>
      <c r="E26" s="81"/>
      <c r="F26" s="155"/>
    </row>
    <row r="27" spans="1:6" s="54" customFormat="1" ht="12.75">
      <c r="A27" s="74">
        <v>2.2</v>
      </c>
      <c r="B27" s="83" t="s">
        <v>171</v>
      </c>
      <c r="C27" s="112">
        <v>0.15</v>
      </c>
      <c r="D27" s="112" t="s">
        <v>78</v>
      </c>
      <c r="E27" s="76"/>
      <c r="F27" s="154">
        <f>C27*12*C7</f>
        <v>6418.62</v>
      </c>
    </row>
    <row r="28" spans="1:6" s="54" customFormat="1" ht="12.75">
      <c r="A28" s="80"/>
      <c r="B28" s="84" t="s">
        <v>137</v>
      </c>
      <c r="C28" s="113"/>
      <c r="D28" s="113"/>
      <c r="E28" s="82"/>
      <c r="F28" s="155" t="s">
        <v>172</v>
      </c>
    </row>
    <row r="29" spans="1:6" s="54" customFormat="1" ht="12.75">
      <c r="A29" s="74">
        <v>2.3</v>
      </c>
      <c r="B29" s="83" t="s">
        <v>138</v>
      </c>
      <c r="C29" s="112">
        <v>0.04</v>
      </c>
      <c r="D29" s="112" t="s">
        <v>78</v>
      </c>
      <c r="E29" s="76"/>
      <c r="F29" s="154">
        <f>C29*12*C7</f>
        <v>1711.632</v>
      </c>
    </row>
    <row r="30" spans="1:6" s="54" customFormat="1" ht="12.75">
      <c r="A30" s="80"/>
      <c r="B30" s="84" t="s">
        <v>139</v>
      </c>
      <c r="C30" s="113"/>
      <c r="D30" s="113"/>
      <c r="E30" s="82"/>
      <c r="F30" s="155"/>
    </row>
    <row r="31" spans="1:6" s="54" customFormat="1" ht="12.75">
      <c r="A31" s="74">
        <v>2.4</v>
      </c>
      <c r="B31" s="75" t="s">
        <v>140</v>
      </c>
      <c r="C31" s="112">
        <v>0.4</v>
      </c>
      <c r="D31" s="112" t="s">
        <v>78</v>
      </c>
      <c r="E31" s="76"/>
      <c r="F31" s="154">
        <f>C31*12*C7</f>
        <v>17116.320000000003</v>
      </c>
    </row>
    <row r="32" spans="1:6" s="54" customFormat="1" ht="12.75">
      <c r="A32" s="77"/>
      <c r="B32" s="78" t="s">
        <v>141</v>
      </c>
      <c r="C32" s="116"/>
      <c r="D32" s="116"/>
      <c r="E32" s="79"/>
      <c r="F32" s="135"/>
    </row>
    <row r="33" spans="1:6" s="54" customFormat="1" ht="12.75">
      <c r="A33" s="80"/>
      <c r="B33" s="81" t="s">
        <v>142</v>
      </c>
      <c r="C33" s="113"/>
      <c r="D33" s="113"/>
      <c r="E33" s="82"/>
      <c r="F33" s="155"/>
    </row>
    <row r="34" spans="1:6" s="54" customFormat="1" ht="12.75">
      <c r="A34" s="74">
        <v>2.5</v>
      </c>
      <c r="B34" s="83" t="s">
        <v>143</v>
      </c>
      <c r="C34" s="242">
        <v>1.26</v>
      </c>
      <c r="D34" s="238" t="s">
        <v>78</v>
      </c>
      <c r="E34" s="240"/>
      <c r="F34" s="240">
        <f>C34*12*C7</f>
        <v>53916.408</v>
      </c>
    </row>
    <row r="35" spans="1:6" s="54" customFormat="1" ht="12.75">
      <c r="A35" s="80"/>
      <c r="B35" s="84" t="s">
        <v>144</v>
      </c>
      <c r="C35" s="243"/>
      <c r="D35" s="239"/>
      <c r="E35" s="241"/>
      <c r="F35" s="241"/>
    </row>
    <row r="36" spans="1:6" s="54" customFormat="1" ht="12.75">
      <c r="A36" s="74">
        <v>2.6</v>
      </c>
      <c r="B36" s="78" t="s">
        <v>145</v>
      </c>
      <c r="C36" s="116">
        <v>0.21</v>
      </c>
      <c r="D36" s="112" t="s">
        <v>78</v>
      </c>
      <c r="E36" s="75"/>
      <c r="F36" s="154">
        <f>C36*12*C7</f>
        <v>8986.068000000001</v>
      </c>
    </row>
    <row r="37" spans="1:6" s="54" customFormat="1" ht="12.75">
      <c r="A37" s="80"/>
      <c r="B37" s="81" t="s">
        <v>146</v>
      </c>
      <c r="C37" s="113"/>
      <c r="D37" s="113"/>
      <c r="E37" s="81"/>
      <c r="F37" s="155"/>
    </row>
    <row r="38" spans="1:6" s="54" customFormat="1" ht="12.75">
      <c r="A38" s="74">
        <v>2.7</v>
      </c>
      <c r="B38" s="75" t="s">
        <v>147</v>
      </c>
      <c r="C38" s="164">
        <v>0.41</v>
      </c>
      <c r="D38" s="112" t="s">
        <v>78</v>
      </c>
      <c r="E38" s="75"/>
      <c r="F38" s="154">
        <f>C38*12*C7</f>
        <v>17544.228</v>
      </c>
    </row>
    <row r="39" spans="1:6" s="54" customFormat="1" ht="12.75">
      <c r="A39" s="80"/>
      <c r="B39" s="81" t="s">
        <v>148</v>
      </c>
      <c r="C39" s="113"/>
      <c r="D39" s="113"/>
      <c r="E39" s="81"/>
      <c r="F39" s="155"/>
    </row>
    <row r="40" spans="1:6" s="54" customFormat="1" ht="25.5">
      <c r="A40" s="74">
        <v>2.8</v>
      </c>
      <c r="B40" s="85" t="s">
        <v>174</v>
      </c>
      <c r="C40" s="112">
        <v>0.18</v>
      </c>
      <c r="D40" s="112" t="s">
        <v>78</v>
      </c>
      <c r="E40" s="75"/>
      <c r="F40" s="154">
        <f>C40*12*C7</f>
        <v>7702.344000000001</v>
      </c>
    </row>
    <row r="41" spans="1:6" s="54" customFormat="1" ht="12.75">
      <c r="A41" s="86">
        <v>2.9</v>
      </c>
      <c r="B41" s="87" t="s">
        <v>149</v>
      </c>
      <c r="C41" s="119">
        <v>0.22</v>
      </c>
      <c r="D41" s="119" t="s">
        <v>78</v>
      </c>
      <c r="E41" s="87"/>
      <c r="F41" s="119">
        <f>C41*12*C7</f>
        <v>9413.976</v>
      </c>
    </row>
    <row r="42" spans="1:6" s="54" customFormat="1" ht="12.75">
      <c r="A42" s="86">
        <v>2.1</v>
      </c>
      <c r="B42" s="87" t="s">
        <v>150</v>
      </c>
      <c r="C42" s="119">
        <v>0.15</v>
      </c>
      <c r="D42" s="119" t="s">
        <v>78</v>
      </c>
      <c r="E42" s="87"/>
      <c r="F42" s="119">
        <f>C42*12*C7</f>
        <v>6418.62</v>
      </c>
    </row>
    <row r="43" spans="1:6" s="54" customFormat="1" ht="12.75">
      <c r="A43" s="86">
        <v>2.11</v>
      </c>
      <c r="B43" s="87" t="s">
        <v>151</v>
      </c>
      <c r="C43" s="119">
        <v>0.21</v>
      </c>
      <c r="D43" s="119" t="s">
        <v>78</v>
      </c>
      <c r="E43" s="87"/>
      <c r="F43" s="119">
        <v>9153.89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19" t="s">
        <v>78</v>
      </c>
      <c r="E44" s="87"/>
      <c r="F44" s="119">
        <f>C44*12*C7</f>
        <v>24818.663999999997</v>
      </c>
    </row>
    <row r="45" spans="1:6" s="54" customFormat="1" ht="12.75">
      <c r="A45" s="86">
        <v>2.13</v>
      </c>
      <c r="B45" s="87" t="s">
        <v>163</v>
      </c>
      <c r="C45" s="119">
        <v>0.13</v>
      </c>
      <c r="D45" s="119" t="s">
        <v>78</v>
      </c>
      <c r="E45" s="87"/>
      <c r="F45" s="119">
        <v>5382.81</v>
      </c>
    </row>
    <row r="46" spans="1:6" s="54" customFormat="1" ht="12.75">
      <c r="A46" s="88">
        <v>2.14</v>
      </c>
      <c r="B46" s="87" t="s">
        <v>153</v>
      </c>
      <c r="C46" s="119">
        <v>0.23</v>
      </c>
      <c r="D46" s="119" t="s">
        <v>78</v>
      </c>
      <c r="E46" s="87"/>
      <c r="F46" s="119">
        <v>10048.93</v>
      </c>
    </row>
    <row r="47" spans="1:6" s="54" customFormat="1" ht="12.75">
      <c r="A47" s="89">
        <v>2.15</v>
      </c>
      <c r="B47" s="81" t="s">
        <v>170</v>
      </c>
      <c r="C47" s="112">
        <v>0.12</v>
      </c>
      <c r="D47" s="119" t="s">
        <v>78</v>
      </c>
      <c r="E47" s="75"/>
      <c r="F47" s="154">
        <f>C47*12*C7</f>
        <v>5134.896</v>
      </c>
    </row>
    <row r="48" spans="1:6" s="54" customFormat="1" ht="12.75">
      <c r="A48" s="74">
        <v>2.16</v>
      </c>
      <c r="B48" s="81" t="s">
        <v>164</v>
      </c>
      <c r="C48" s="112">
        <v>0.06</v>
      </c>
      <c r="D48" s="112" t="s">
        <v>78</v>
      </c>
      <c r="E48" s="75"/>
      <c r="F48" s="154">
        <f>C48*12*C7</f>
        <v>2567.448</v>
      </c>
    </row>
    <row r="49" spans="1:6" s="54" customFormat="1" ht="12.75">
      <c r="A49" s="86">
        <v>2.17</v>
      </c>
      <c r="B49" s="87" t="s">
        <v>154</v>
      </c>
      <c r="C49" s="119">
        <v>4.69</v>
      </c>
      <c r="D49" s="119" t="s">
        <v>78</v>
      </c>
      <c r="E49" s="87"/>
      <c r="F49" s="119">
        <v>200575.88</v>
      </c>
    </row>
    <row r="50" spans="1:6" s="54" customFormat="1" ht="12.75">
      <c r="A50" s="86">
        <v>2.18</v>
      </c>
      <c r="B50" s="87" t="s">
        <v>155</v>
      </c>
      <c r="C50" s="119">
        <v>1.39</v>
      </c>
      <c r="D50" s="119" t="s">
        <v>78</v>
      </c>
      <c r="E50" s="87"/>
      <c r="F50" s="119">
        <v>59690.68</v>
      </c>
    </row>
    <row r="51" spans="1:6" s="54" customFormat="1" ht="12.75">
      <c r="A51" s="86">
        <v>2.19</v>
      </c>
      <c r="B51" s="87" t="s">
        <v>156</v>
      </c>
      <c r="C51" s="119">
        <v>0.16</v>
      </c>
      <c r="D51" s="119" t="s">
        <v>78</v>
      </c>
      <c r="E51" s="87"/>
      <c r="F51" s="119">
        <v>6846.53</v>
      </c>
    </row>
    <row r="52" spans="1:6" s="54" customFormat="1" ht="12.75">
      <c r="A52" s="86">
        <v>2.2</v>
      </c>
      <c r="B52" s="87" t="s">
        <v>157</v>
      </c>
      <c r="C52" s="119">
        <v>0.13</v>
      </c>
      <c r="D52" s="119" t="s">
        <v>78</v>
      </c>
      <c r="E52" s="87"/>
      <c r="F52" s="119">
        <v>5531.8</v>
      </c>
    </row>
    <row r="53" spans="1:6" s="54" customFormat="1" ht="12.75">
      <c r="A53" s="90">
        <v>2.21</v>
      </c>
      <c r="B53" s="204" t="s">
        <v>213</v>
      </c>
      <c r="C53" s="244">
        <v>0.76</v>
      </c>
      <c r="D53" s="244" t="s">
        <v>78</v>
      </c>
      <c r="E53" s="246"/>
      <c r="F53" s="244">
        <v>32556.81</v>
      </c>
    </row>
    <row r="54" spans="1:6" s="54" customFormat="1" ht="12.75">
      <c r="A54" s="77"/>
      <c r="B54" s="153" t="s">
        <v>212</v>
      </c>
      <c r="C54" s="245"/>
      <c r="D54" s="245"/>
      <c r="E54" s="247"/>
      <c r="F54" s="245"/>
    </row>
    <row r="55" spans="1:6" s="54" customFormat="1" ht="12.75">
      <c r="A55" s="200"/>
      <c r="B55" s="94" t="s">
        <v>187</v>
      </c>
      <c r="C55" s="206">
        <f>SUM(C19:C54)</f>
        <v>14.220000000000002</v>
      </c>
      <c r="D55" s="206"/>
      <c r="E55" s="94"/>
      <c r="F55" s="211">
        <f>SUM(F19:F54)</f>
        <v>608771.7920000001</v>
      </c>
    </row>
    <row r="56" spans="1:6" s="54" customFormat="1" ht="12.75">
      <c r="A56" s="78"/>
      <c r="B56" s="95" t="s">
        <v>210</v>
      </c>
      <c r="C56" s="116"/>
      <c r="D56" s="116"/>
      <c r="E56" s="78"/>
      <c r="F56" s="135"/>
    </row>
    <row r="57" spans="1:6" s="54" customFormat="1" ht="12.75">
      <c r="A57" s="81"/>
      <c r="B57" s="96" t="s">
        <v>183</v>
      </c>
      <c r="C57" s="113"/>
      <c r="D57" s="113"/>
      <c r="E57" s="81"/>
      <c r="F57" s="155"/>
    </row>
    <row r="58" spans="1:6" s="54" customFormat="1" ht="12.75">
      <c r="A58" s="81"/>
      <c r="B58" s="197" t="s">
        <v>202</v>
      </c>
      <c r="C58" s="113"/>
      <c r="D58" s="113"/>
      <c r="E58" s="81"/>
      <c r="F58" s="212">
        <f>F55+C10-E10</f>
        <v>193965.58200000017</v>
      </c>
    </row>
    <row r="59" spans="3:6" s="54" customFormat="1" ht="12.75">
      <c r="C59" s="148"/>
      <c r="D59" s="148"/>
      <c r="F59" s="148"/>
    </row>
    <row r="60" spans="3:6" s="54" customFormat="1" ht="12.75">
      <c r="C60" s="148"/>
      <c r="D60" s="148"/>
      <c r="F60" s="148"/>
    </row>
    <row r="61" spans="3:6" s="54" customFormat="1" ht="12.75">
      <c r="C61" s="148"/>
      <c r="D61" s="148"/>
      <c r="F61" s="148"/>
    </row>
    <row r="62" spans="3:6" s="54" customFormat="1" ht="12.75">
      <c r="C62" s="148"/>
      <c r="D62" s="148"/>
      <c r="F62" s="148"/>
    </row>
    <row r="63" spans="3:6" s="54" customFormat="1" ht="12.75">
      <c r="C63" s="148"/>
      <c r="D63" s="148"/>
      <c r="F63" s="148"/>
    </row>
    <row r="64" spans="3:6" s="54" customFormat="1" ht="12.75">
      <c r="C64" s="148"/>
      <c r="D64" s="148"/>
      <c r="F64" s="148"/>
    </row>
    <row r="65" spans="3:6" s="54" customFormat="1" ht="12.75">
      <c r="C65" s="148"/>
      <c r="D65" s="148"/>
      <c r="F65" s="148"/>
    </row>
  </sheetData>
  <sheetProtection/>
  <mergeCells count="8">
    <mergeCell ref="C34:C35"/>
    <mergeCell ref="D34:D35"/>
    <mergeCell ref="E34:E35"/>
    <mergeCell ref="F34:F35"/>
    <mergeCell ref="C53:C54"/>
    <mergeCell ref="D53:D54"/>
    <mergeCell ref="E53:E54"/>
    <mergeCell ref="F53:F54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0"/>
  <sheetViews>
    <sheetView zoomScalePageLayoutView="0" workbookViewId="0" topLeftCell="A44">
      <selection activeCell="F5" sqref="F1:F16384"/>
    </sheetView>
  </sheetViews>
  <sheetFormatPr defaultColWidth="9.140625" defaultRowHeight="12.75"/>
  <cols>
    <col min="1" max="1" width="5.7109375" style="0" customWidth="1"/>
    <col min="2" max="2" width="60.140625" style="0" customWidth="1"/>
    <col min="3" max="3" width="14.7109375" style="136" customWidth="1"/>
    <col min="4" max="4" width="17.00390625" style="136" customWidth="1"/>
    <col min="5" max="5" width="11.57421875" style="136" customWidth="1"/>
    <col min="6" max="6" width="14.57421875" style="159" bestFit="1" customWidth="1"/>
    <col min="7" max="8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ht="12.75">
      <c r="A6" s="1"/>
      <c r="B6" s="2" t="s">
        <v>184</v>
      </c>
      <c r="C6" s="176"/>
      <c r="D6" s="176"/>
      <c r="E6" s="156"/>
      <c r="F6" s="137"/>
    </row>
    <row r="7" spans="1:6" s="54" customFormat="1" ht="12.75">
      <c r="A7" s="51"/>
      <c r="B7" s="52" t="s">
        <v>122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947.8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79850.27</v>
      </c>
      <c r="D11" s="173">
        <v>164408.88</v>
      </c>
      <c r="E11" s="173">
        <v>158407.13</v>
      </c>
      <c r="F11" s="140">
        <f>C11+D11-E11</f>
        <v>85852.02000000002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85852.02000000002</v>
      </c>
    </row>
    <row r="14" spans="1:6" s="54" customFormat="1" ht="12.75">
      <c r="A14" s="57"/>
      <c r="B14" s="60" t="s">
        <v>160</v>
      </c>
      <c r="C14" s="138">
        <f>E11/(C11+D11)</f>
        <v>0.6485207616582633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7" s="54" customFormat="1" ht="12.75">
      <c r="A16" s="55"/>
      <c r="B16" s="61"/>
      <c r="C16" s="137"/>
      <c r="D16" s="158"/>
      <c r="E16" s="137"/>
      <c r="F16" s="137"/>
      <c r="G16" s="63"/>
    </row>
    <row r="17" spans="1:10" s="54" customFormat="1" ht="12.75">
      <c r="A17" s="55"/>
      <c r="B17" s="61" t="s">
        <v>182</v>
      </c>
      <c r="C17" s="137"/>
      <c r="D17" s="158" t="s">
        <v>167</v>
      </c>
      <c r="E17" s="137"/>
      <c r="F17" s="137"/>
      <c r="J17" s="63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58"/>
      <c r="B20" s="56" t="s">
        <v>193</v>
      </c>
      <c r="C20" s="139">
        <v>0.04</v>
      </c>
      <c r="D20" s="139" t="s">
        <v>78</v>
      </c>
      <c r="E20" s="139"/>
      <c r="F20" s="139">
        <v>500</v>
      </c>
    </row>
    <row r="21" spans="1:6" s="90" customFormat="1" ht="12.75">
      <c r="A21" s="58"/>
      <c r="B21" s="109" t="s">
        <v>217</v>
      </c>
      <c r="C21" s="141">
        <v>0.22</v>
      </c>
      <c r="D21" s="141" t="s">
        <v>78</v>
      </c>
      <c r="E21" s="141"/>
      <c r="F21" s="162">
        <v>2512.42</v>
      </c>
    </row>
    <row r="22" spans="1:6" s="90" customFormat="1" ht="12.75">
      <c r="A22" s="64"/>
      <c r="B22" s="109" t="s">
        <v>207</v>
      </c>
      <c r="C22" s="141">
        <v>1.58</v>
      </c>
      <c r="D22" s="141" t="s">
        <v>78</v>
      </c>
      <c r="E22" s="141"/>
      <c r="F22" s="141">
        <v>17945.64</v>
      </c>
    </row>
    <row r="23" spans="1:6" s="90" customFormat="1" ht="12.75">
      <c r="A23" s="69"/>
      <c r="B23" s="181" t="s">
        <v>209</v>
      </c>
      <c r="C23" s="142"/>
      <c r="D23" s="142"/>
      <c r="E23" s="142"/>
      <c r="F23" s="142"/>
    </row>
    <row r="24" spans="1:6" s="90" customFormat="1" ht="12.75">
      <c r="A24" s="58"/>
      <c r="B24" s="60" t="s">
        <v>215</v>
      </c>
      <c r="C24" s="139">
        <v>0.66</v>
      </c>
      <c r="D24" s="142" t="s">
        <v>78</v>
      </c>
      <c r="E24" s="139"/>
      <c r="F24" s="139">
        <f>C24*12*C8</f>
        <v>7506.576</v>
      </c>
    </row>
    <row r="25" spans="1:6" s="54" customFormat="1" ht="12.75">
      <c r="A25" s="78">
        <v>2.1</v>
      </c>
      <c r="B25" s="78" t="s">
        <v>133</v>
      </c>
      <c r="C25" s="165">
        <v>1.92</v>
      </c>
      <c r="D25" s="165" t="s">
        <v>78</v>
      </c>
      <c r="E25" s="165"/>
      <c r="F25" s="183">
        <v>21835.66</v>
      </c>
    </row>
    <row r="26" spans="1:6" s="54" customFormat="1" ht="12.75">
      <c r="A26" s="77"/>
      <c r="B26" s="78" t="s">
        <v>134</v>
      </c>
      <c r="C26" s="165"/>
      <c r="D26" s="165"/>
      <c r="E26" s="165"/>
      <c r="F26" s="183"/>
    </row>
    <row r="27" spans="1:6" s="54" customFormat="1" ht="12.75">
      <c r="A27" s="77"/>
      <c r="B27" s="78" t="s">
        <v>135</v>
      </c>
      <c r="C27" s="165"/>
      <c r="D27" s="165"/>
      <c r="E27" s="165"/>
      <c r="F27" s="183"/>
    </row>
    <row r="28" spans="1:6" s="54" customFormat="1" ht="12.75">
      <c r="A28" s="80"/>
      <c r="B28" s="81" t="s">
        <v>136</v>
      </c>
      <c r="C28" s="166"/>
      <c r="D28" s="166"/>
      <c r="E28" s="166"/>
      <c r="F28" s="168"/>
    </row>
    <row r="29" spans="1:6" s="54" customFormat="1" ht="12.75">
      <c r="A29" s="74">
        <v>2.2</v>
      </c>
      <c r="B29" s="83" t="s">
        <v>171</v>
      </c>
      <c r="C29" s="164">
        <v>0.15</v>
      </c>
      <c r="D29" s="164" t="s">
        <v>78</v>
      </c>
      <c r="E29" s="145"/>
      <c r="F29" s="167">
        <f>C29*12*C8</f>
        <v>1706.0399999999997</v>
      </c>
    </row>
    <row r="30" spans="1:6" s="54" customFormat="1" ht="12.75">
      <c r="A30" s="80"/>
      <c r="B30" s="84" t="s">
        <v>137</v>
      </c>
      <c r="C30" s="166"/>
      <c r="D30" s="166"/>
      <c r="E30" s="144"/>
      <c r="F30" s="168"/>
    </row>
    <row r="31" spans="1:6" s="54" customFormat="1" ht="12.75">
      <c r="A31" s="74">
        <v>2.3</v>
      </c>
      <c r="B31" s="83" t="s">
        <v>138</v>
      </c>
      <c r="C31" s="164">
        <v>0.04</v>
      </c>
      <c r="D31" s="164" t="s">
        <v>78</v>
      </c>
      <c r="E31" s="145"/>
      <c r="F31" s="167">
        <f>C31*12*C8</f>
        <v>454.94399999999996</v>
      </c>
    </row>
    <row r="32" spans="1:6" s="54" customFormat="1" ht="12.75">
      <c r="A32" s="80"/>
      <c r="B32" s="84" t="s">
        <v>139</v>
      </c>
      <c r="C32" s="166"/>
      <c r="D32" s="166"/>
      <c r="E32" s="144"/>
      <c r="F32" s="168"/>
    </row>
    <row r="33" spans="1:6" s="54" customFormat="1" ht="12.75">
      <c r="A33" s="74">
        <v>2.4</v>
      </c>
      <c r="B33" s="75" t="s">
        <v>140</v>
      </c>
      <c r="C33" s="164">
        <v>0.4</v>
      </c>
      <c r="D33" s="164" t="s">
        <v>78</v>
      </c>
      <c r="E33" s="145"/>
      <c r="F33" s="167">
        <f>C33*12*C8</f>
        <v>4549.4400000000005</v>
      </c>
    </row>
    <row r="34" spans="1:6" s="54" customFormat="1" ht="12.75">
      <c r="A34" s="77"/>
      <c r="B34" s="78" t="s">
        <v>141</v>
      </c>
      <c r="C34" s="165"/>
      <c r="D34" s="165"/>
      <c r="E34" s="143"/>
      <c r="F34" s="183"/>
    </row>
    <row r="35" spans="1:6" s="54" customFormat="1" ht="12.75">
      <c r="A35" s="80"/>
      <c r="B35" s="81" t="s">
        <v>142</v>
      </c>
      <c r="C35" s="166"/>
      <c r="D35" s="166"/>
      <c r="E35" s="144"/>
      <c r="F35" s="168"/>
    </row>
    <row r="36" spans="1:6" s="54" customFormat="1" ht="12.75">
      <c r="A36" s="90">
        <v>2.5</v>
      </c>
      <c r="B36" s="75" t="s">
        <v>143</v>
      </c>
      <c r="C36" s="242">
        <v>1.26</v>
      </c>
      <c r="D36" s="242" t="s">
        <v>78</v>
      </c>
      <c r="E36" s="242"/>
      <c r="F36" s="242">
        <f>C36*12*C8</f>
        <v>14330.736</v>
      </c>
    </row>
    <row r="37" spans="1:6" s="54" customFormat="1" ht="12.75">
      <c r="A37" s="100"/>
      <c r="B37" s="81" t="s">
        <v>144</v>
      </c>
      <c r="C37" s="243"/>
      <c r="D37" s="243"/>
      <c r="E37" s="243"/>
      <c r="F37" s="243"/>
    </row>
    <row r="38" spans="1:6" s="54" customFormat="1" ht="12.75">
      <c r="A38" s="77">
        <v>2.6</v>
      </c>
      <c r="B38" s="78" t="s">
        <v>145</v>
      </c>
      <c r="C38" s="116">
        <v>0.21</v>
      </c>
      <c r="D38" s="164" t="s">
        <v>78</v>
      </c>
      <c r="E38" s="164"/>
      <c r="F38" s="167">
        <f>C38*12*C8</f>
        <v>2388.4559999999997</v>
      </c>
    </row>
    <row r="39" spans="1:6" s="54" customFormat="1" ht="12.75">
      <c r="A39" s="80"/>
      <c r="B39" s="81" t="s">
        <v>146</v>
      </c>
      <c r="C39" s="166"/>
      <c r="D39" s="166"/>
      <c r="E39" s="166"/>
      <c r="F39" s="168"/>
    </row>
    <row r="40" spans="1:6" s="54" customFormat="1" ht="12.75">
      <c r="A40" s="74">
        <v>2.7</v>
      </c>
      <c r="B40" s="75" t="s">
        <v>147</v>
      </c>
      <c r="C40" s="164">
        <v>0.41</v>
      </c>
      <c r="D40" s="164" t="s">
        <v>78</v>
      </c>
      <c r="E40" s="164"/>
      <c r="F40" s="167">
        <f>C40*12*C8</f>
        <v>4663.1759999999995</v>
      </c>
    </row>
    <row r="41" spans="1:6" s="54" customFormat="1" ht="12.75">
      <c r="A41" s="80"/>
      <c r="B41" s="81" t="s">
        <v>148</v>
      </c>
      <c r="C41" s="166"/>
      <c r="D41" s="166"/>
      <c r="E41" s="166"/>
      <c r="F41" s="168"/>
    </row>
    <row r="42" spans="1:6" s="54" customFormat="1" ht="25.5">
      <c r="A42" s="74">
        <v>2.8</v>
      </c>
      <c r="B42" s="85" t="s">
        <v>173</v>
      </c>
      <c r="C42" s="164">
        <v>0.18</v>
      </c>
      <c r="D42" s="146" t="s">
        <v>78</v>
      </c>
      <c r="E42" s="146"/>
      <c r="F42" s="174">
        <f>C42*12*C8</f>
        <v>2047.248</v>
      </c>
    </row>
    <row r="43" spans="1:6" s="54" customFormat="1" ht="12.75">
      <c r="A43" s="86">
        <v>2.9</v>
      </c>
      <c r="B43" s="87" t="s">
        <v>149</v>
      </c>
      <c r="C43" s="146">
        <v>0.22</v>
      </c>
      <c r="D43" s="166" t="s">
        <v>78</v>
      </c>
      <c r="E43" s="166"/>
      <c r="F43" s="168">
        <f>C43*12*C8</f>
        <v>2502.192</v>
      </c>
    </row>
    <row r="44" spans="1:6" s="54" customFormat="1" ht="12.75">
      <c r="A44" s="86">
        <v>2.1</v>
      </c>
      <c r="B44" s="87" t="s">
        <v>150</v>
      </c>
      <c r="C44" s="146">
        <v>0.15</v>
      </c>
      <c r="D44" s="146" t="s">
        <v>78</v>
      </c>
      <c r="E44" s="146"/>
      <c r="F44" s="179">
        <f>C44*12*C8</f>
        <v>1706.0399999999997</v>
      </c>
    </row>
    <row r="45" spans="1:6" s="54" customFormat="1" ht="12.75">
      <c r="A45" s="86">
        <v>2.11</v>
      </c>
      <c r="B45" s="87" t="s">
        <v>151</v>
      </c>
      <c r="C45" s="146">
        <v>0.21</v>
      </c>
      <c r="D45" s="146" t="s">
        <v>78</v>
      </c>
      <c r="E45" s="146"/>
      <c r="F45" s="179">
        <v>2433.06</v>
      </c>
    </row>
    <row r="46" spans="1:6" s="54" customFormat="1" ht="12.75">
      <c r="A46" s="86">
        <v>2.12</v>
      </c>
      <c r="B46" s="87" t="s">
        <v>152</v>
      </c>
      <c r="C46" s="146">
        <v>0.58</v>
      </c>
      <c r="D46" s="146" t="s">
        <v>78</v>
      </c>
      <c r="E46" s="146"/>
      <c r="F46" s="179">
        <f>C46*12*C8</f>
        <v>6596.687999999999</v>
      </c>
    </row>
    <row r="47" spans="1:6" s="54" customFormat="1" ht="12.75">
      <c r="A47" s="86">
        <v>2.13</v>
      </c>
      <c r="B47" s="87" t="s">
        <v>163</v>
      </c>
      <c r="C47" s="146">
        <v>0.13</v>
      </c>
      <c r="D47" s="146" t="s">
        <v>78</v>
      </c>
      <c r="E47" s="146"/>
      <c r="F47" s="179">
        <v>1430.73</v>
      </c>
    </row>
    <row r="48" spans="1:6" s="54" customFormat="1" ht="12.75">
      <c r="A48" s="86">
        <v>2.14</v>
      </c>
      <c r="B48" s="87" t="s">
        <v>153</v>
      </c>
      <c r="C48" s="146">
        <v>0.23</v>
      </c>
      <c r="D48" s="146" t="s">
        <v>78</v>
      </c>
      <c r="E48" s="146"/>
      <c r="F48" s="179">
        <v>2670.96</v>
      </c>
    </row>
    <row r="49" spans="1:6" s="54" customFormat="1" ht="12.75">
      <c r="A49" s="86">
        <v>2.15</v>
      </c>
      <c r="B49" s="81" t="s">
        <v>170</v>
      </c>
      <c r="C49" s="164">
        <v>0.12</v>
      </c>
      <c r="D49" s="146" t="s">
        <v>78</v>
      </c>
      <c r="E49" s="146"/>
      <c r="F49" s="179">
        <f>C49*12*C8</f>
        <v>1364.8319999999999</v>
      </c>
    </row>
    <row r="50" spans="1:6" s="54" customFormat="1" ht="12.75">
      <c r="A50" s="86">
        <v>2.16</v>
      </c>
      <c r="B50" s="81" t="s">
        <v>164</v>
      </c>
      <c r="C50" s="164">
        <v>0.06</v>
      </c>
      <c r="D50" s="164" t="s">
        <v>78</v>
      </c>
      <c r="E50" s="164"/>
      <c r="F50" s="167">
        <f>C50*12*C8</f>
        <v>682.4159999999999</v>
      </c>
    </row>
    <row r="51" spans="1:6" s="54" customFormat="1" ht="12.75">
      <c r="A51" s="86">
        <v>2.17</v>
      </c>
      <c r="B51" s="87" t="s">
        <v>154</v>
      </c>
      <c r="C51" s="146">
        <v>4.68</v>
      </c>
      <c r="D51" s="164" t="s">
        <v>78</v>
      </c>
      <c r="E51" s="164"/>
      <c r="F51" s="167">
        <v>53312.16</v>
      </c>
    </row>
    <row r="52" spans="1:6" s="54" customFormat="1" ht="12.75">
      <c r="A52" s="86">
        <v>2.18</v>
      </c>
      <c r="B52" s="87" t="s">
        <v>155</v>
      </c>
      <c r="C52" s="146">
        <v>1.39</v>
      </c>
      <c r="D52" s="146" t="s">
        <v>78</v>
      </c>
      <c r="E52" s="146"/>
      <c r="F52" s="179">
        <v>15865.51</v>
      </c>
    </row>
    <row r="53" spans="1:6" s="54" customFormat="1" ht="12.75">
      <c r="A53" s="86">
        <v>2.19</v>
      </c>
      <c r="B53" s="87" t="s">
        <v>156</v>
      </c>
      <c r="C53" s="146">
        <v>0.16</v>
      </c>
      <c r="D53" s="146" t="s">
        <v>78</v>
      </c>
      <c r="E53" s="146"/>
      <c r="F53" s="179">
        <v>1819.78</v>
      </c>
    </row>
    <row r="54" spans="1:6" s="54" customFormat="1" ht="12.75">
      <c r="A54" s="86">
        <v>2.2</v>
      </c>
      <c r="B54" s="87" t="s">
        <v>157</v>
      </c>
      <c r="C54" s="146">
        <v>0.13</v>
      </c>
      <c r="D54" s="146" t="s">
        <v>78</v>
      </c>
      <c r="E54" s="146"/>
      <c r="F54" s="179">
        <v>1470.33</v>
      </c>
    </row>
    <row r="55" spans="1:6" s="54" customFormat="1" ht="12.75">
      <c r="A55" s="90">
        <v>2.21</v>
      </c>
      <c r="B55" s="204" t="s">
        <v>213</v>
      </c>
      <c r="C55" s="273">
        <v>0.76</v>
      </c>
      <c r="D55" s="236" t="s">
        <v>78</v>
      </c>
      <c r="E55" s="242"/>
      <c r="F55" s="236">
        <v>8653.45</v>
      </c>
    </row>
    <row r="56" spans="1:6" s="54" customFormat="1" ht="12.75">
      <c r="A56" s="90"/>
      <c r="B56" s="203" t="s">
        <v>212</v>
      </c>
      <c r="C56" s="274"/>
      <c r="D56" s="237"/>
      <c r="E56" s="256"/>
      <c r="F56" s="237"/>
    </row>
    <row r="57" spans="1:6" s="54" customFormat="1" ht="12.75">
      <c r="A57" s="101"/>
      <c r="B57" s="94" t="s">
        <v>187</v>
      </c>
      <c r="C57" s="195">
        <f>SUM(C20:C56)</f>
        <v>15.890000000000002</v>
      </c>
      <c r="D57" s="195"/>
      <c r="E57" s="195"/>
      <c r="F57" s="191">
        <f>SUM(F20:F56)</f>
        <v>180948.484</v>
      </c>
    </row>
    <row r="58" spans="1:6" s="54" customFormat="1" ht="12.75">
      <c r="A58" s="91"/>
      <c r="B58" s="95" t="s">
        <v>210</v>
      </c>
      <c r="C58" s="165"/>
      <c r="D58" s="165"/>
      <c r="E58" s="165"/>
      <c r="F58" s="183"/>
    </row>
    <row r="59" spans="1:6" s="54" customFormat="1" ht="12.75">
      <c r="A59" s="92"/>
      <c r="B59" s="96" t="s">
        <v>183</v>
      </c>
      <c r="C59" s="166"/>
      <c r="D59" s="166"/>
      <c r="E59" s="166"/>
      <c r="F59" s="168"/>
    </row>
    <row r="60" spans="1:6" s="54" customFormat="1" ht="12.75">
      <c r="A60" s="81"/>
      <c r="B60" s="197" t="s">
        <v>202</v>
      </c>
      <c r="C60" s="166"/>
      <c r="D60" s="166"/>
      <c r="E60" s="166"/>
      <c r="F60" s="187">
        <f>F57+C11-E11</f>
        <v>102391.62400000001</v>
      </c>
    </row>
  </sheetData>
  <sheetProtection/>
  <mergeCells count="8">
    <mergeCell ref="C36:C37"/>
    <mergeCell ref="C55:C56"/>
    <mergeCell ref="D55:D56"/>
    <mergeCell ref="E55:E56"/>
    <mergeCell ref="F55:F56"/>
    <mergeCell ref="D36:D37"/>
    <mergeCell ref="E36:E37"/>
    <mergeCell ref="F36:F37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7"/>
  <sheetViews>
    <sheetView zoomScalePageLayoutView="0" workbookViewId="0" topLeftCell="A38">
      <selection activeCell="B20" sqref="B20"/>
    </sheetView>
  </sheetViews>
  <sheetFormatPr defaultColWidth="9.140625" defaultRowHeight="12.75"/>
  <cols>
    <col min="1" max="1" width="5.421875" style="0" customWidth="1"/>
    <col min="2" max="2" width="71.00390625" style="0" customWidth="1"/>
    <col min="3" max="3" width="14.8515625" style="136" customWidth="1"/>
    <col min="4" max="4" width="15.8515625" style="136" customWidth="1"/>
    <col min="5" max="5" width="10.00390625" style="136" customWidth="1"/>
    <col min="6" max="6" width="14.57421875" style="159" bestFit="1" customWidth="1"/>
    <col min="7" max="9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1:6" s="54" customFormat="1" ht="12.75">
      <c r="A5" s="51"/>
      <c r="B5" s="52" t="s">
        <v>184</v>
      </c>
      <c r="C5" s="158"/>
      <c r="D5" s="137"/>
      <c r="E5" s="137"/>
      <c r="F5" s="159"/>
    </row>
    <row r="6" spans="1:6" s="54" customFormat="1" ht="12.75">
      <c r="A6" s="51"/>
      <c r="B6" s="52" t="s">
        <v>124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906.4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9">
        <v>220444.29</v>
      </c>
      <c r="D10" s="173">
        <v>135676.35</v>
      </c>
      <c r="E10" s="173">
        <v>91953.69</v>
      </c>
      <c r="F10" s="140">
        <f>C10+D10-E10</f>
        <v>264166.95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264166.95</v>
      </c>
    </row>
    <row r="13" spans="1:6" s="54" customFormat="1" ht="12.75">
      <c r="A13" s="57"/>
      <c r="B13" s="60" t="s">
        <v>160</v>
      </c>
      <c r="C13" s="138">
        <f>E10/(C10+D10)</f>
        <v>0.2582093809558469</v>
      </c>
      <c r="D13" s="138"/>
      <c r="E13" s="138"/>
      <c r="F13" s="138"/>
    </row>
    <row r="14" spans="1:6" s="54" customFormat="1" ht="12.75">
      <c r="A14" s="55"/>
      <c r="B14" s="61"/>
      <c r="C14" s="137"/>
      <c r="D14" s="158"/>
      <c r="E14" s="137"/>
      <c r="F14" s="137"/>
    </row>
    <row r="15" spans="1:7" s="54" customFormat="1" ht="12.75">
      <c r="A15" s="55"/>
      <c r="B15" s="61" t="s">
        <v>182</v>
      </c>
      <c r="C15" s="137"/>
      <c r="D15" s="158" t="s">
        <v>165</v>
      </c>
      <c r="E15" s="137"/>
      <c r="F15" s="137"/>
      <c r="G15" s="63"/>
    </row>
    <row r="16" spans="1:6" s="54" customFormat="1" ht="12.75">
      <c r="A16" s="64">
        <v>2</v>
      </c>
      <c r="B16" s="65" t="s">
        <v>129</v>
      </c>
      <c r="C16" s="141" t="s">
        <v>161</v>
      </c>
      <c r="D16" s="141" t="s">
        <v>162</v>
      </c>
      <c r="E16" s="171"/>
      <c r="F16" s="162" t="s">
        <v>130</v>
      </c>
    </row>
    <row r="17" spans="1:6" s="54" customFormat="1" ht="12.75">
      <c r="A17" s="104"/>
      <c r="B17" s="108"/>
      <c r="C17" s="160" t="s">
        <v>131</v>
      </c>
      <c r="D17" s="160" t="s">
        <v>132</v>
      </c>
      <c r="E17" s="175"/>
      <c r="F17" s="182"/>
    </row>
    <row r="18" spans="1:6" s="90" customFormat="1" ht="12.75">
      <c r="A18" s="64"/>
      <c r="B18" s="226" t="s">
        <v>207</v>
      </c>
      <c r="C18" s="141">
        <v>6.46</v>
      </c>
      <c r="D18" s="141" t="s">
        <v>78</v>
      </c>
      <c r="E18" s="141"/>
      <c r="F18" s="141">
        <v>70241.82</v>
      </c>
    </row>
    <row r="19" spans="1:6" s="90" customFormat="1" ht="12.75">
      <c r="A19" s="69"/>
      <c r="B19" s="227" t="s">
        <v>209</v>
      </c>
      <c r="C19" s="142"/>
      <c r="D19" s="142"/>
      <c r="E19" s="142"/>
      <c r="F19" s="142"/>
    </row>
    <row r="20" spans="1:6" s="90" customFormat="1" ht="12.75">
      <c r="A20" s="104"/>
      <c r="B20" s="109" t="s">
        <v>217</v>
      </c>
      <c r="C20" s="160">
        <v>0.54</v>
      </c>
      <c r="D20" s="139" t="s">
        <v>78</v>
      </c>
      <c r="E20" s="160"/>
      <c r="F20" s="182">
        <v>5915.21</v>
      </c>
    </row>
    <row r="21" spans="1:6" s="90" customFormat="1" ht="12.75">
      <c r="A21" s="58"/>
      <c r="B21" s="123" t="s">
        <v>215</v>
      </c>
      <c r="C21" s="139">
        <v>0.66</v>
      </c>
      <c r="D21" s="139" t="s">
        <v>78</v>
      </c>
      <c r="E21" s="139"/>
      <c r="F21" s="139">
        <f>C21*12*C7</f>
        <v>7178.688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45">
        <v>20881.87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43"/>
    </row>
    <row r="24" spans="1:8" s="54" customFormat="1" ht="12.75">
      <c r="A24" s="77"/>
      <c r="B24" s="78" t="s">
        <v>135</v>
      </c>
      <c r="C24" s="165"/>
      <c r="D24" s="165"/>
      <c r="E24" s="165"/>
      <c r="F24" s="143"/>
      <c r="H24" s="63"/>
    </row>
    <row r="25" spans="1:6" s="54" customFormat="1" ht="12.75">
      <c r="A25" s="80"/>
      <c r="B25" s="81" t="s">
        <v>136</v>
      </c>
      <c r="C25" s="166"/>
      <c r="D25" s="166"/>
      <c r="E25" s="166"/>
      <c r="F25" s="144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45">
        <f>C26*12*C7</f>
        <v>1631.5199999999998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44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45">
        <f>C28*12*C7</f>
        <v>435.07199999999995</v>
      </c>
    </row>
    <row r="29" spans="1:9" s="54" customFormat="1" ht="12.75">
      <c r="A29" s="80"/>
      <c r="B29" s="84" t="s">
        <v>139</v>
      </c>
      <c r="C29" s="166"/>
      <c r="D29" s="166"/>
      <c r="E29" s="144"/>
      <c r="F29" s="144"/>
      <c r="I29" s="63"/>
    </row>
    <row r="30" spans="1:6" s="54" customFormat="1" ht="12.75">
      <c r="A30" s="74">
        <v>2.4</v>
      </c>
      <c r="B30" s="75" t="s">
        <v>140</v>
      </c>
      <c r="C30" s="164">
        <v>0.4</v>
      </c>
      <c r="D30" s="164" t="s">
        <v>78</v>
      </c>
      <c r="E30" s="145"/>
      <c r="F30" s="145">
        <f>C30*12*C7</f>
        <v>4350.72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43"/>
    </row>
    <row r="32" spans="1:6" s="54" customFormat="1" ht="12.75">
      <c r="A32" s="80"/>
      <c r="B32" s="81" t="s">
        <v>142</v>
      </c>
      <c r="C32" s="166"/>
      <c r="D32" s="166"/>
      <c r="E32" s="144"/>
      <c r="F32" s="144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C33*C7*12</f>
        <v>13704.768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242">
        <v>0.21</v>
      </c>
      <c r="D35" s="242" t="s">
        <v>78</v>
      </c>
      <c r="E35" s="164"/>
      <c r="F35" s="242">
        <f>C35*12*C7</f>
        <v>2284.128</v>
      </c>
    </row>
    <row r="36" spans="1:6" s="54" customFormat="1" ht="12.75">
      <c r="A36" s="80"/>
      <c r="B36" s="81" t="s">
        <v>146</v>
      </c>
      <c r="C36" s="243"/>
      <c r="D36" s="243"/>
      <c r="E36" s="166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45">
        <f>C37*12*C7</f>
        <v>4459.487999999999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44"/>
    </row>
    <row r="39" spans="1:6" s="54" customFormat="1" ht="25.5">
      <c r="A39" s="74">
        <v>2.8</v>
      </c>
      <c r="B39" s="85" t="s">
        <v>174</v>
      </c>
      <c r="C39" s="164">
        <v>0.18</v>
      </c>
      <c r="D39" s="164" t="s">
        <v>78</v>
      </c>
      <c r="E39" s="164"/>
      <c r="F39" s="145">
        <f>C39*12*C7</f>
        <v>1957.824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46" t="s">
        <v>78</v>
      </c>
      <c r="E40" s="146"/>
      <c r="F40" s="146">
        <f>C40*12*C7</f>
        <v>2392.896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46">
        <f>C41*12*C7</f>
        <v>1631.5199999999998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46">
        <v>2326.78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46">
        <f>C43*12*C7</f>
        <v>6308.543999999999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46">
        <v>1368.23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46">
        <v>2554.29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64" t="s">
        <v>78</v>
      </c>
      <c r="E46" s="164"/>
      <c r="F46" s="145">
        <f>C46*12*C7</f>
        <v>1305.216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45">
        <f>C47*12*C7</f>
        <v>652.608</v>
      </c>
    </row>
    <row r="48" spans="1:6" s="54" customFormat="1" ht="12.75">
      <c r="A48" s="86">
        <v>2.17</v>
      </c>
      <c r="B48" s="87" t="s">
        <v>154</v>
      </c>
      <c r="C48" s="146">
        <v>4.69</v>
      </c>
      <c r="D48" s="146" t="s">
        <v>78</v>
      </c>
      <c r="E48" s="146"/>
      <c r="F48" s="146">
        <v>50983.48</v>
      </c>
    </row>
    <row r="49" spans="1:6" s="54" customFormat="1" ht="12.75">
      <c r="A49" s="86">
        <v>2.18</v>
      </c>
      <c r="B49" s="87" t="s">
        <v>155</v>
      </c>
      <c r="C49" s="146">
        <v>1.4</v>
      </c>
      <c r="D49" s="146" t="s">
        <v>78</v>
      </c>
      <c r="E49" s="146"/>
      <c r="F49" s="146">
        <v>15172.5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46">
        <v>1740.29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46">
        <v>1406.1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8275.47</v>
      </c>
    </row>
    <row r="53" spans="1:6" s="54" customFormat="1" ht="12.75">
      <c r="A53" s="77"/>
      <c r="B53" s="203" t="s">
        <v>212</v>
      </c>
      <c r="C53" s="237"/>
      <c r="D53" s="237"/>
      <c r="E53" s="256"/>
      <c r="F53" s="237"/>
    </row>
    <row r="54" spans="1:6" s="54" customFormat="1" ht="12.75">
      <c r="A54" s="101"/>
      <c r="B54" s="94" t="s">
        <v>187</v>
      </c>
      <c r="C54" s="191">
        <f>SUM(C18:C53)</f>
        <v>21.070000000000004</v>
      </c>
      <c r="D54" s="195"/>
      <c r="E54" s="190"/>
      <c r="F54" s="191">
        <f>SUM(F18:F53)</f>
        <v>229159.03200000004</v>
      </c>
    </row>
    <row r="55" spans="1:6" s="54" customFormat="1" ht="12.75">
      <c r="A55" s="91"/>
      <c r="B55" s="95" t="s">
        <v>210</v>
      </c>
      <c r="C55" s="143"/>
      <c r="D55" s="165"/>
      <c r="E55" s="188"/>
      <c r="F55" s="143"/>
    </row>
    <row r="56" spans="1:6" s="54" customFormat="1" ht="12.75">
      <c r="A56" s="92"/>
      <c r="B56" s="96" t="s">
        <v>183</v>
      </c>
      <c r="C56" s="144"/>
      <c r="D56" s="166"/>
      <c r="E56" s="194"/>
      <c r="F56" s="144"/>
    </row>
    <row r="57" spans="1:6" s="54" customFormat="1" ht="12.75">
      <c r="A57" s="81"/>
      <c r="B57" s="197" t="s">
        <v>202</v>
      </c>
      <c r="C57" s="166"/>
      <c r="D57" s="166"/>
      <c r="E57" s="166"/>
      <c r="F57" s="187">
        <f>F54+C10-E10</f>
        <v>357649.63200000004</v>
      </c>
    </row>
  </sheetData>
  <sheetProtection/>
  <mergeCells count="11">
    <mergeCell ref="C33:C34"/>
    <mergeCell ref="C52:C53"/>
    <mergeCell ref="C35:C36"/>
    <mergeCell ref="D52:D53"/>
    <mergeCell ref="D33:D34"/>
    <mergeCell ref="E33:E34"/>
    <mergeCell ref="F33:F34"/>
    <mergeCell ref="E52:E53"/>
    <mergeCell ref="F52:F53"/>
    <mergeCell ref="D35:D36"/>
    <mergeCell ref="F35:F36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8"/>
  <sheetViews>
    <sheetView zoomScalePageLayoutView="0" workbookViewId="0" topLeftCell="A36">
      <selection activeCell="F9" sqref="F1:F16384"/>
    </sheetView>
  </sheetViews>
  <sheetFormatPr defaultColWidth="9.140625" defaultRowHeight="12.75"/>
  <cols>
    <col min="1" max="1" width="5.8515625" style="0" customWidth="1"/>
    <col min="2" max="2" width="68.8515625" style="0" customWidth="1"/>
    <col min="3" max="3" width="14.140625" style="136" customWidth="1"/>
    <col min="4" max="4" width="16.7109375" style="136" customWidth="1"/>
    <col min="5" max="5" width="9.57421875" style="136" customWidth="1"/>
    <col min="6" max="6" width="14.57421875" style="159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123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387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9">
        <v>21557.61</v>
      </c>
      <c r="D11" s="173">
        <v>57220.79</v>
      </c>
      <c r="E11" s="173">
        <v>51745.78</v>
      </c>
      <c r="F11" s="140">
        <f>C11+D11-E11</f>
        <v>27032.619999999995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27032.619999999995</v>
      </c>
    </row>
    <row r="14" spans="1:6" s="54" customFormat="1" ht="12.75">
      <c r="A14" s="57"/>
      <c r="B14" s="60" t="s">
        <v>160</v>
      </c>
      <c r="C14" s="138">
        <f>E11/(C11+D11)</f>
        <v>0.6568523859332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6" s="54" customFormat="1" ht="12.75">
      <c r="A16" s="55"/>
      <c r="B16" s="61"/>
      <c r="C16" s="137"/>
      <c r="D16" s="158"/>
      <c r="E16" s="137"/>
      <c r="F16" s="137"/>
    </row>
    <row r="17" spans="1:7" s="54" customFormat="1" ht="12.75">
      <c r="A17" s="55"/>
      <c r="B17" s="61" t="s">
        <v>182</v>
      </c>
      <c r="C17" s="137"/>
      <c r="D17" s="158" t="s">
        <v>165</v>
      </c>
      <c r="E17" s="137"/>
      <c r="F17" s="137"/>
      <c r="G17" s="63"/>
    </row>
    <row r="18" spans="1:6" s="54" customFormat="1" ht="12.75">
      <c r="A18" s="64">
        <v>2</v>
      </c>
      <c r="B18" s="65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8" s="54" customFormat="1" ht="12.75">
      <c r="A19" s="69"/>
      <c r="B19" s="70"/>
      <c r="C19" s="142" t="s">
        <v>131</v>
      </c>
      <c r="D19" s="160" t="s">
        <v>132</v>
      </c>
      <c r="E19" s="172"/>
      <c r="F19" s="142"/>
      <c r="H19" s="63"/>
    </row>
    <row r="20" spans="1:8" s="90" customFormat="1" ht="12.75">
      <c r="A20" s="104"/>
      <c r="B20" s="109" t="s">
        <v>207</v>
      </c>
      <c r="C20" s="175">
        <v>1.38</v>
      </c>
      <c r="D20" s="141" t="s">
        <v>78</v>
      </c>
      <c r="E20" s="141"/>
      <c r="F20" s="182">
        <v>6405.56</v>
      </c>
      <c r="H20" s="63"/>
    </row>
    <row r="21" spans="1:8" s="90" customFormat="1" ht="12.75">
      <c r="A21" s="104"/>
      <c r="B21" s="107" t="s">
        <v>209</v>
      </c>
      <c r="C21" s="175"/>
      <c r="D21" s="142"/>
      <c r="E21" s="142"/>
      <c r="F21" s="182"/>
      <c r="H21" s="63"/>
    </row>
    <row r="22" spans="1:8" s="90" customFormat="1" ht="12.75">
      <c r="A22" s="58"/>
      <c r="B22" s="60" t="s">
        <v>215</v>
      </c>
      <c r="C22" s="139">
        <v>0.66</v>
      </c>
      <c r="D22" s="142" t="s">
        <v>78</v>
      </c>
      <c r="E22" s="139"/>
      <c r="F22" s="139">
        <f>C22*12*C8</f>
        <v>3065.04</v>
      </c>
      <c r="H22" s="63"/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45">
        <v>8915.8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43"/>
    </row>
    <row r="25" spans="1:6" s="54" customFormat="1" ht="12.75">
      <c r="A25" s="77"/>
      <c r="B25" s="78" t="s">
        <v>135</v>
      </c>
      <c r="C25" s="165"/>
      <c r="D25" s="165"/>
      <c r="E25" s="165"/>
      <c r="F25" s="143"/>
    </row>
    <row r="26" spans="1:6" s="54" customFormat="1" ht="12.75">
      <c r="A26" s="80"/>
      <c r="B26" s="81" t="s">
        <v>136</v>
      </c>
      <c r="C26" s="166"/>
      <c r="D26" s="166"/>
      <c r="E26" s="166"/>
      <c r="F26" s="144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45">
        <f>C27*12*C8</f>
        <v>696.5999999999999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44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45">
        <f>C29*12*C8</f>
        <v>185.76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44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45">
        <f>C31*12*C8</f>
        <v>1857.6000000000004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43"/>
    </row>
    <row r="33" spans="1:6" s="54" customFormat="1" ht="12.75">
      <c r="A33" s="80"/>
      <c r="B33" s="81" t="s">
        <v>142</v>
      </c>
      <c r="C33" s="166"/>
      <c r="D33" s="166"/>
      <c r="E33" s="144"/>
      <c r="F33" s="144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C34*12*C8</f>
        <v>5851.4400000000005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164" t="s">
        <v>78</v>
      </c>
      <c r="E36" s="164"/>
      <c r="F36" s="145">
        <f>C36*12*C8</f>
        <v>975.24</v>
      </c>
    </row>
    <row r="37" spans="1:6" s="54" customFormat="1" ht="12.75">
      <c r="A37" s="80"/>
      <c r="B37" s="81" t="s">
        <v>146</v>
      </c>
      <c r="C37" s="243"/>
      <c r="D37" s="166"/>
      <c r="E37" s="166"/>
      <c r="F37" s="144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45">
        <f>C38*12*C8</f>
        <v>1904.04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44"/>
    </row>
    <row r="40" spans="1:6" s="54" customFormat="1" ht="25.5">
      <c r="A40" s="74">
        <v>2.8</v>
      </c>
      <c r="B40" s="85" t="s">
        <v>174</v>
      </c>
      <c r="C40" s="164">
        <v>0.18</v>
      </c>
      <c r="D40" s="146" t="s">
        <v>78</v>
      </c>
      <c r="E40" s="146"/>
      <c r="F40" s="174">
        <f>C40*12*C8</f>
        <v>835.9200000000001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44">
        <f>C41*12*C8</f>
        <v>1021.6800000000001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46">
        <f>C42*12*C8</f>
        <v>696.5999999999999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46">
        <v>993.45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46">
        <f>C44*12*C8</f>
        <v>2693.5199999999995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46">
        <v>584.19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46">
        <v>1090.59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46">
        <f>C47*12*C8</f>
        <v>557.28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45">
        <f>C48*12*C8</f>
        <v>278.64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45">
        <v>21768.1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46">
        <v>6478.11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46">
        <v>743.04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46">
        <v>600.35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3533.32</v>
      </c>
    </row>
    <row r="54" spans="1:6" s="54" customFormat="1" ht="12.75">
      <c r="A54" s="77"/>
      <c r="B54" s="203" t="s">
        <v>212</v>
      </c>
      <c r="C54" s="237"/>
      <c r="D54" s="237"/>
      <c r="E54" s="256"/>
      <c r="F54" s="237"/>
    </row>
    <row r="55" spans="1:6" s="54" customFormat="1" ht="13.5" customHeight="1">
      <c r="A55" s="101"/>
      <c r="B55" s="184" t="s">
        <v>187</v>
      </c>
      <c r="C55" s="195">
        <f>SUM(C20:C54)</f>
        <v>15.440000000000001</v>
      </c>
      <c r="D55" s="191"/>
      <c r="E55" s="191"/>
      <c r="F55" s="191">
        <f>SUM(F20:F54)</f>
        <v>71731.87</v>
      </c>
    </row>
    <row r="56" spans="1:6" s="54" customFormat="1" ht="12.75">
      <c r="A56" s="91"/>
      <c r="B56" s="185" t="s">
        <v>210</v>
      </c>
      <c r="C56" s="165"/>
      <c r="D56" s="143"/>
      <c r="E56" s="143"/>
      <c r="F56" s="143"/>
    </row>
    <row r="57" spans="1:6" s="54" customFormat="1" ht="12.75">
      <c r="A57" s="92"/>
      <c r="B57" s="186" t="s">
        <v>183</v>
      </c>
      <c r="C57" s="166"/>
      <c r="D57" s="144"/>
      <c r="E57" s="144"/>
      <c r="F57" s="144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F55+C11-E11</f>
        <v>41543.7</v>
      </c>
    </row>
  </sheetData>
  <sheetProtection/>
  <mergeCells count="9">
    <mergeCell ref="C34:C35"/>
    <mergeCell ref="C53:C54"/>
    <mergeCell ref="D53:D54"/>
    <mergeCell ref="E53:E54"/>
    <mergeCell ref="C36:C37"/>
    <mergeCell ref="F53:F54"/>
    <mergeCell ref="D34:D35"/>
    <mergeCell ref="F34:F35"/>
    <mergeCell ref="E34:E35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1"/>
  <sheetViews>
    <sheetView zoomScalePageLayoutView="0" workbookViewId="0" topLeftCell="A37">
      <selection activeCell="B16" sqref="B16"/>
    </sheetView>
  </sheetViews>
  <sheetFormatPr defaultColWidth="9.140625" defaultRowHeight="12.75"/>
  <cols>
    <col min="1" max="1" width="5.28125" style="0" customWidth="1"/>
    <col min="2" max="2" width="70.28125" style="0" customWidth="1"/>
    <col min="3" max="3" width="16.00390625" style="136" customWidth="1"/>
    <col min="4" max="4" width="15.8515625" style="136" customWidth="1"/>
    <col min="5" max="5" width="12.421875" style="136" customWidth="1"/>
    <col min="6" max="6" width="14.57421875" style="159" bestFit="1" customWidth="1"/>
    <col min="7" max="7" width="10.140625" style="0" bestFit="1" customWidth="1"/>
    <col min="8" max="8" width="12.28125" style="0" customWidth="1"/>
  </cols>
  <sheetData>
    <row r="1" ht="12.75">
      <c r="D1" s="136" t="s">
        <v>158</v>
      </c>
    </row>
    <row r="2" ht="12.75">
      <c r="D2" s="136" t="s">
        <v>159</v>
      </c>
    </row>
    <row r="5" spans="1:6" s="54" customFormat="1" ht="12.75">
      <c r="A5" s="51"/>
      <c r="B5" s="52" t="s">
        <v>184</v>
      </c>
      <c r="C5" s="158"/>
      <c r="D5" s="137"/>
      <c r="E5" s="137"/>
      <c r="F5" s="159"/>
    </row>
    <row r="6" spans="1:6" s="54" customFormat="1" ht="12.75">
      <c r="A6" s="51"/>
      <c r="B6" s="52" t="s">
        <v>125</v>
      </c>
      <c r="C6" s="158"/>
      <c r="D6" s="137"/>
      <c r="E6" s="137"/>
      <c r="F6" s="159"/>
    </row>
    <row r="7" spans="1:6" s="54" customFormat="1" ht="12.75">
      <c r="A7" s="51"/>
      <c r="B7" s="51" t="s">
        <v>67</v>
      </c>
      <c r="C7" s="158">
        <v>559.2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9">
        <v>131568.21</v>
      </c>
      <c r="D10" s="173">
        <v>74609.58</v>
      </c>
      <c r="E10" s="173">
        <v>61300.53</v>
      </c>
      <c r="F10" s="140">
        <f>C10+D10-E10</f>
        <v>144877.25999999998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144877.25999999998</v>
      </c>
    </row>
    <row r="13" spans="1:6" s="54" customFormat="1" ht="12.75">
      <c r="A13" s="57"/>
      <c r="B13" s="60" t="s">
        <v>160</v>
      </c>
      <c r="C13" s="138">
        <f>E10/(C10+D10)</f>
        <v>0.297318784918589</v>
      </c>
      <c r="D13" s="138"/>
      <c r="E13" s="138"/>
      <c r="F13" s="138"/>
    </row>
    <row r="14" spans="1:6" s="54" customFormat="1" ht="12.75">
      <c r="A14" s="55"/>
      <c r="B14" s="61"/>
      <c r="C14" s="137"/>
      <c r="D14" s="158"/>
      <c r="E14" s="137"/>
      <c r="F14" s="137"/>
    </row>
    <row r="15" spans="1:6" s="54" customFormat="1" ht="12.75">
      <c r="A15" s="55"/>
      <c r="B15" s="61" t="s">
        <v>182</v>
      </c>
      <c r="C15" s="137"/>
      <c r="D15" s="158" t="s">
        <v>165</v>
      </c>
      <c r="E15" s="137"/>
      <c r="F15" s="137"/>
    </row>
    <row r="16" spans="1:7" s="54" customFormat="1" ht="12.75">
      <c r="A16" s="64">
        <v>2</v>
      </c>
      <c r="B16" s="66" t="s">
        <v>129</v>
      </c>
      <c r="C16" s="141" t="s">
        <v>161</v>
      </c>
      <c r="D16" s="141" t="s">
        <v>162</v>
      </c>
      <c r="E16" s="171"/>
      <c r="F16" s="162" t="s">
        <v>130</v>
      </c>
      <c r="G16" s="63"/>
    </row>
    <row r="17" spans="1:6" s="54" customFormat="1" ht="12.75">
      <c r="A17" s="69"/>
      <c r="B17" s="108"/>
      <c r="C17" s="142" t="s">
        <v>131</v>
      </c>
      <c r="D17" s="142" t="s">
        <v>132</v>
      </c>
      <c r="E17" s="175"/>
      <c r="F17" s="182"/>
    </row>
    <row r="18" spans="1:6" s="90" customFormat="1" ht="12.75">
      <c r="A18" s="180"/>
      <c r="B18" s="109" t="s">
        <v>207</v>
      </c>
      <c r="C18" s="182">
        <v>5.81</v>
      </c>
      <c r="D18" s="175" t="s">
        <v>78</v>
      </c>
      <c r="E18" s="141"/>
      <c r="F18" s="162">
        <v>39012.68</v>
      </c>
    </row>
    <row r="19" spans="1:6" s="90" customFormat="1" ht="12.75">
      <c r="A19" s="180"/>
      <c r="B19" s="107" t="s">
        <v>209</v>
      </c>
      <c r="C19" s="182"/>
      <c r="D19" s="175"/>
      <c r="E19" s="160"/>
      <c r="F19" s="182"/>
    </row>
    <row r="20" spans="1:6" s="90" customFormat="1" ht="12.75">
      <c r="A20" s="58"/>
      <c r="B20" s="60" t="s">
        <v>215</v>
      </c>
      <c r="C20" s="139">
        <v>0.66</v>
      </c>
      <c r="D20" s="139" t="s">
        <v>78</v>
      </c>
      <c r="E20" s="139"/>
      <c r="F20" s="139">
        <f>C20*12*C7</f>
        <v>4428.8640000000005</v>
      </c>
    </row>
    <row r="21" spans="1:6" s="54" customFormat="1" ht="12.75">
      <c r="A21" s="78">
        <v>2.1</v>
      </c>
      <c r="B21" s="78" t="s">
        <v>133</v>
      </c>
      <c r="C21" s="165">
        <v>1.92</v>
      </c>
      <c r="D21" s="165" t="s">
        <v>78</v>
      </c>
      <c r="E21" s="165"/>
      <c r="F21" s="143">
        <v>12882.99</v>
      </c>
    </row>
    <row r="22" spans="1:6" s="54" customFormat="1" ht="12.75">
      <c r="A22" s="77"/>
      <c r="B22" s="78" t="s">
        <v>134</v>
      </c>
      <c r="C22" s="165"/>
      <c r="D22" s="165"/>
      <c r="E22" s="165"/>
      <c r="F22" s="143"/>
    </row>
    <row r="23" spans="1:8" s="54" customFormat="1" ht="12.75">
      <c r="A23" s="77"/>
      <c r="B23" s="78" t="s">
        <v>135</v>
      </c>
      <c r="C23" s="165"/>
      <c r="D23" s="165"/>
      <c r="E23" s="165"/>
      <c r="F23" s="143"/>
      <c r="H23" s="63"/>
    </row>
    <row r="24" spans="1:6" s="54" customFormat="1" ht="12.75">
      <c r="A24" s="80"/>
      <c r="B24" s="81" t="s">
        <v>136</v>
      </c>
      <c r="C24" s="166"/>
      <c r="D24" s="166"/>
      <c r="E24" s="166"/>
      <c r="F24" s="144"/>
    </row>
    <row r="25" spans="1:6" s="54" customFormat="1" ht="12.75">
      <c r="A25" s="74">
        <v>2.2</v>
      </c>
      <c r="B25" s="83" t="s">
        <v>171</v>
      </c>
      <c r="C25" s="164">
        <v>0.15</v>
      </c>
      <c r="D25" s="164" t="s">
        <v>78</v>
      </c>
      <c r="E25" s="145"/>
      <c r="F25" s="145">
        <f>C25*12*C7</f>
        <v>1006.56</v>
      </c>
    </row>
    <row r="26" spans="1:6" s="54" customFormat="1" ht="12.75">
      <c r="A26" s="80"/>
      <c r="B26" s="84" t="s">
        <v>137</v>
      </c>
      <c r="C26" s="166"/>
      <c r="D26" s="166"/>
      <c r="E26" s="144"/>
      <c r="F26" s="144"/>
    </row>
    <row r="27" spans="1:6" s="54" customFormat="1" ht="12.75">
      <c r="A27" s="74">
        <v>2.3</v>
      </c>
      <c r="B27" s="83" t="s">
        <v>138</v>
      </c>
      <c r="C27" s="164">
        <v>0.04</v>
      </c>
      <c r="D27" s="164" t="s">
        <v>78</v>
      </c>
      <c r="E27" s="145"/>
      <c r="F27" s="145">
        <f>C27*12*C7</f>
        <v>268.416</v>
      </c>
    </row>
    <row r="28" spans="1:6" s="54" customFormat="1" ht="12.75">
      <c r="A28" s="80"/>
      <c r="B28" s="84" t="s">
        <v>139</v>
      </c>
      <c r="C28" s="166"/>
      <c r="D28" s="166"/>
      <c r="E28" s="144"/>
      <c r="F28" s="144"/>
    </row>
    <row r="29" spans="1:6" s="54" customFormat="1" ht="12.75">
      <c r="A29" s="74">
        <v>2.4</v>
      </c>
      <c r="B29" s="75" t="s">
        <v>140</v>
      </c>
      <c r="C29" s="164">
        <v>0.4</v>
      </c>
      <c r="D29" s="164" t="s">
        <v>78</v>
      </c>
      <c r="E29" s="145"/>
      <c r="F29" s="145">
        <f>C29*12*C7</f>
        <v>2684.1600000000008</v>
      </c>
    </row>
    <row r="30" spans="1:6" s="54" customFormat="1" ht="12.75">
      <c r="A30" s="77"/>
      <c r="B30" s="78" t="s">
        <v>141</v>
      </c>
      <c r="C30" s="165"/>
      <c r="D30" s="165"/>
      <c r="E30" s="143"/>
      <c r="F30" s="143"/>
    </row>
    <row r="31" spans="1:6" s="54" customFormat="1" ht="12.75">
      <c r="A31" s="80"/>
      <c r="B31" s="81" t="s">
        <v>142</v>
      </c>
      <c r="C31" s="166"/>
      <c r="D31" s="166"/>
      <c r="E31" s="144"/>
      <c r="F31" s="144"/>
    </row>
    <row r="32" spans="1:6" s="54" customFormat="1" ht="12.75">
      <c r="A32" s="74">
        <v>2.5</v>
      </c>
      <c r="B32" s="83" t="s">
        <v>143</v>
      </c>
      <c r="C32" s="242">
        <v>1.26</v>
      </c>
      <c r="D32" s="242" t="s">
        <v>78</v>
      </c>
      <c r="E32" s="242"/>
      <c r="F32" s="242">
        <f>C32*12*C7</f>
        <v>8455.104000000001</v>
      </c>
    </row>
    <row r="33" spans="1:6" s="54" customFormat="1" ht="12.75">
      <c r="A33" s="80"/>
      <c r="B33" s="84" t="s">
        <v>144</v>
      </c>
      <c r="C33" s="243"/>
      <c r="D33" s="243"/>
      <c r="E33" s="243"/>
      <c r="F33" s="243"/>
    </row>
    <row r="34" spans="1:6" s="54" customFormat="1" ht="12.75">
      <c r="A34" s="74">
        <v>2.6</v>
      </c>
      <c r="B34" s="78" t="s">
        <v>145</v>
      </c>
      <c r="C34" s="242">
        <v>0.21</v>
      </c>
      <c r="D34" s="242" t="s">
        <v>78</v>
      </c>
      <c r="E34" s="164"/>
      <c r="F34" s="242">
        <f>C34*12*C7</f>
        <v>1409.1840000000002</v>
      </c>
    </row>
    <row r="35" spans="1:6" s="54" customFormat="1" ht="12.75">
      <c r="A35" s="80"/>
      <c r="B35" s="81" t="s">
        <v>146</v>
      </c>
      <c r="C35" s="243"/>
      <c r="D35" s="243"/>
      <c r="E35" s="166"/>
      <c r="F35" s="243"/>
    </row>
    <row r="36" spans="1:6" s="54" customFormat="1" ht="12.75">
      <c r="A36" s="74">
        <v>2.7</v>
      </c>
      <c r="B36" s="75" t="s">
        <v>147</v>
      </c>
      <c r="C36" s="164">
        <v>0.41</v>
      </c>
      <c r="D36" s="164" t="s">
        <v>78</v>
      </c>
      <c r="E36" s="164"/>
      <c r="F36" s="145">
        <f>C36*12*C7</f>
        <v>2751.264</v>
      </c>
    </row>
    <row r="37" spans="1:6" s="54" customFormat="1" ht="12.75">
      <c r="A37" s="80"/>
      <c r="B37" s="81" t="s">
        <v>148</v>
      </c>
      <c r="C37" s="166"/>
      <c r="D37" s="166"/>
      <c r="E37" s="166"/>
      <c r="F37" s="144"/>
    </row>
    <row r="38" spans="1:6" s="54" customFormat="1" ht="25.5">
      <c r="A38" s="74">
        <v>2.8</v>
      </c>
      <c r="B38" s="85" t="s">
        <v>174</v>
      </c>
      <c r="C38" s="164">
        <v>0.18</v>
      </c>
      <c r="D38" s="146" t="s">
        <v>78</v>
      </c>
      <c r="E38" s="146"/>
      <c r="F38" s="174">
        <f>C38*12*C7</f>
        <v>1207.872</v>
      </c>
    </row>
    <row r="39" spans="1:6" s="54" customFormat="1" ht="12.75">
      <c r="A39" s="86">
        <v>2.9</v>
      </c>
      <c r="B39" s="87" t="s">
        <v>149</v>
      </c>
      <c r="C39" s="146">
        <v>0.22</v>
      </c>
      <c r="D39" s="166" t="s">
        <v>78</v>
      </c>
      <c r="E39" s="166"/>
      <c r="F39" s="144">
        <f>C39*12*C7</f>
        <v>1476.2880000000002</v>
      </c>
    </row>
    <row r="40" spans="1:6" s="54" customFormat="1" ht="12.75">
      <c r="A40" s="86">
        <v>2.1</v>
      </c>
      <c r="B40" s="87" t="s">
        <v>150</v>
      </c>
      <c r="C40" s="146">
        <v>0.15</v>
      </c>
      <c r="D40" s="146" t="s">
        <v>78</v>
      </c>
      <c r="E40" s="146"/>
      <c r="F40" s="146">
        <f>C40*12*C7</f>
        <v>1006.56</v>
      </c>
    </row>
    <row r="41" spans="1:6" s="54" customFormat="1" ht="12.75">
      <c r="A41" s="86">
        <v>2.11</v>
      </c>
      <c r="B41" s="87" t="s">
        <v>151</v>
      </c>
      <c r="C41" s="146">
        <v>0.21</v>
      </c>
      <c r="D41" s="146" t="s">
        <v>78</v>
      </c>
      <c r="E41" s="146"/>
      <c r="F41" s="146">
        <v>1435.5</v>
      </c>
    </row>
    <row r="42" spans="1:6" s="54" customFormat="1" ht="12.75">
      <c r="A42" s="86">
        <v>2.12</v>
      </c>
      <c r="B42" s="87" t="s">
        <v>152</v>
      </c>
      <c r="C42" s="146">
        <v>0.58</v>
      </c>
      <c r="D42" s="146" t="s">
        <v>78</v>
      </c>
      <c r="E42" s="146"/>
      <c r="F42" s="146">
        <f>C42*12*C7</f>
        <v>3892.0319999999997</v>
      </c>
    </row>
    <row r="43" spans="1:6" s="54" customFormat="1" ht="12.75">
      <c r="A43" s="86">
        <v>2.13</v>
      </c>
      <c r="B43" s="87" t="s">
        <v>163</v>
      </c>
      <c r="C43" s="146">
        <v>0.13</v>
      </c>
      <c r="D43" s="146" t="s">
        <v>78</v>
      </c>
      <c r="E43" s="146"/>
      <c r="F43" s="146">
        <v>844.13</v>
      </c>
    </row>
    <row r="44" spans="1:6" s="54" customFormat="1" ht="12.75">
      <c r="A44" s="88">
        <v>2.14</v>
      </c>
      <c r="B44" s="87" t="s">
        <v>153</v>
      </c>
      <c r="C44" s="146">
        <v>0.23</v>
      </c>
      <c r="D44" s="146" t="s">
        <v>78</v>
      </c>
      <c r="E44" s="146"/>
      <c r="F44" s="146">
        <v>1575.86</v>
      </c>
    </row>
    <row r="45" spans="1:6" s="54" customFormat="1" ht="12.75">
      <c r="A45" s="89">
        <v>2.15</v>
      </c>
      <c r="B45" s="81" t="s">
        <v>170</v>
      </c>
      <c r="C45" s="164">
        <v>0.12</v>
      </c>
      <c r="D45" s="146" t="s">
        <v>78</v>
      </c>
      <c r="E45" s="146"/>
      <c r="F45" s="146">
        <f>C45*12*C7</f>
        <v>805.248</v>
      </c>
    </row>
    <row r="46" spans="1:6" s="54" customFormat="1" ht="12.75">
      <c r="A46" s="74">
        <v>2.16</v>
      </c>
      <c r="B46" s="81" t="s">
        <v>164</v>
      </c>
      <c r="C46" s="164">
        <v>0.06</v>
      </c>
      <c r="D46" s="164" t="s">
        <v>78</v>
      </c>
      <c r="E46" s="164"/>
      <c r="F46" s="145">
        <f>C46*12*C7</f>
        <v>402.624</v>
      </c>
    </row>
    <row r="47" spans="1:6" s="54" customFormat="1" ht="12.75">
      <c r="A47" s="86">
        <v>2.17</v>
      </c>
      <c r="B47" s="87" t="s">
        <v>154</v>
      </c>
      <c r="C47" s="146">
        <v>4.69</v>
      </c>
      <c r="D47" s="164" t="s">
        <v>78</v>
      </c>
      <c r="E47" s="164"/>
      <c r="F47" s="145">
        <v>31454.06</v>
      </c>
    </row>
    <row r="48" spans="1:6" s="54" customFormat="1" ht="12.75">
      <c r="A48" s="86">
        <v>2.18</v>
      </c>
      <c r="B48" s="87" t="s">
        <v>155</v>
      </c>
      <c r="C48" s="146">
        <v>1.4</v>
      </c>
      <c r="D48" s="146" t="s">
        <v>78</v>
      </c>
      <c r="E48" s="146"/>
      <c r="F48" s="146">
        <v>9360.62</v>
      </c>
    </row>
    <row r="49" spans="1:6" s="54" customFormat="1" ht="12.75">
      <c r="A49" s="86">
        <v>2.19</v>
      </c>
      <c r="B49" s="87" t="s">
        <v>156</v>
      </c>
      <c r="C49" s="146">
        <v>0.16</v>
      </c>
      <c r="D49" s="146" t="s">
        <v>78</v>
      </c>
      <c r="E49" s="146"/>
      <c r="F49" s="146">
        <v>1073.66</v>
      </c>
    </row>
    <row r="50" spans="1:6" s="54" customFormat="1" ht="12.75">
      <c r="A50" s="86">
        <v>2.2</v>
      </c>
      <c r="B50" s="87" t="s">
        <v>157</v>
      </c>
      <c r="C50" s="146">
        <v>0.13</v>
      </c>
      <c r="D50" s="146" t="s">
        <v>78</v>
      </c>
      <c r="E50" s="146"/>
      <c r="F50" s="146">
        <v>867.49</v>
      </c>
    </row>
    <row r="51" spans="1:6" s="54" customFormat="1" ht="12.75">
      <c r="A51" s="90">
        <v>2.21</v>
      </c>
      <c r="B51" s="204" t="s">
        <v>213</v>
      </c>
      <c r="C51" s="236">
        <v>0.76</v>
      </c>
      <c r="D51" s="236" t="s">
        <v>78</v>
      </c>
      <c r="E51" s="242"/>
      <c r="F51" s="236">
        <v>5105.51</v>
      </c>
    </row>
    <row r="52" spans="1:6" s="54" customFormat="1" ht="12.75">
      <c r="A52" s="77"/>
      <c r="B52" s="203" t="s">
        <v>212</v>
      </c>
      <c r="C52" s="237"/>
      <c r="D52" s="237"/>
      <c r="E52" s="256"/>
      <c r="F52" s="237"/>
    </row>
    <row r="53" spans="1:6" s="54" customFormat="1" ht="12.75">
      <c r="A53" s="101"/>
      <c r="B53" s="184" t="s">
        <v>187</v>
      </c>
      <c r="C53" s="195">
        <f>SUM(C18:C52)</f>
        <v>19.880000000000003</v>
      </c>
      <c r="D53" s="191"/>
      <c r="E53" s="195"/>
      <c r="F53" s="191">
        <f>SUM(F18:F52)</f>
        <v>133406.676</v>
      </c>
    </row>
    <row r="54" spans="1:6" s="54" customFormat="1" ht="12.75">
      <c r="A54" s="91"/>
      <c r="B54" s="185" t="s">
        <v>210</v>
      </c>
      <c r="C54" s="165"/>
      <c r="D54" s="143"/>
      <c r="E54" s="165"/>
      <c r="F54" s="143"/>
    </row>
    <row r="55" spans="1:6" s="54" customFormat="1" ht="12.75">
      <c r="A55" s="92"/>
      <c r="B55" s="186" t="s">
        <v>183</v>
      </c>
      <c r="C55" s="166"/>
      <c r="D55" s="144"/>
      <c r="E55" s="166"/>
      <c r="F55" s="144"/>
    </row>
    <row r="56" spans="1:6" s="54" customFormat="1" ht="12.75">
      <c r="A56" s="81"/>
      <c r="B56" s="197" t="s">
        <v>202</v>
      </c>
      <c r="C56" s="166"/>
      <c r="D56" s="166"/>
      <c r="E56" s="166"/>
      <c r="F56" s="187">
        <f>F53+C10-E10</f>
        <v>203674.356</v>
      </c>
    </row>
    <row r="57" spans="3:6" s="54" customFormat="1" ht="12.75">
      <c r="C57" s="159"/>
      <c r="D57" s="159"/>
      <c r="E57" s="159"/>
      <c r="F57" s="159"/>
    </row>
    <row r="58" spans="3:6" s="54" customFormat="1" ht="12.75">
      <c r="C58" s="159"/>
      <c r="D58" s="159"/>
      <c r="E58" s="159"/>
      <c r="F58" s="159"/>
    </row>
    <row r="59" spans="3:6" s="54" customFormat="1" ht="12.75">
      <c r="C59" s="159"/>
      <c r="D59" s="159"/>
      <c r="E59" s="159"/>
      <c r="F59" s="159"/>
    </row>
    <row r="60" spans="3:6" s="54" customFormat="1" ht="12.75">
      <c r="C60" s="159"/>
      <c r="D60" s="159"/>
      <c r="E60" s="159"/>
      <c r="F60" s="159"/>
    </row>
    <row r="61" spans="3:6" s="54" customFormat="1" ht="12.75">
      <c r="C61" s="159"/>
      <c r="D61" s="159"/>
      <c r="E61" s="159"/>
      <c r="F61" s="159"/>
    </row>
  </sheetData>
  <sheetProtection/>
  <mergeCells count="11">
    <mergeCell ref="F34:F35"/>
    <mergeCell ref="C32:C33"/>
    <mergeCell ref="C34:C35"/>
    <mergeCell ref="E32:E33"/>
    <mergeCell ref="F32:F33"/>
    <mergeCell ref="E51:E52"/>
    <mergeCell ref="F51:F52"/>
    <mergeCell ref="C51:C52"/>
    <mergeCell ref="D51:D52"/>
    <mergeCell ref="D32:D33"/>
    <mergeCell ref="D34:D35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6"/>
  <sheetViews>
    <sheetView zoomScalePageLayoutView="0" workbookViewId="0" topLeftCell="A33">
      <selection activeCell="B16" sqref="B16"/>
    </sheetView>
  </sheetViews>
  <sheetFormatPr defaultColWidth="9.140625" defaultRowHeight="12.75"/>
  <cols>
    <col min="1" max="1" width="5.00390625" style="0" customWidth="1"/>
    <col min="2" max="2" width="69.7109375" style="0" customWidth="1"/>
    <col min="3" max="3" width="15.57421875" style="136" customWidth="1"/>
    <col min="4" max="4" width="16.421875" style="136" customWidth="1"/>
    <col min="5" max="5" width="10.8515625" style="136" customWidth="1"/>
    <col min="6" max="6" width="14.57421875" style="159" bestFit="1" customWidth="1"/>
    <col min="7" max="8" width="10.140625" style="0" bestFit="1" customWidth="1"/>
  </cols>
  <sheetData>
    <row r="1" ht="12.75">
      <c r="C1" s="136" t="s">
        <v>158</v>
      </c>
    </row>
    <row r="2" ht="12.75">
      <c r="C2" s="136" t="s">
        <v>159</v>
      </c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126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968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9">
        <v>116754.16</v>
      </c>
      <c r="D10" s="173">
        <v>140654.69</v>
      </c>
      <c r="E10" s="173">
        <v>129246.58</v>
      </c>
      <c r="F10" s="140">
        <f>C10+D10-E10</f>
        <v>128162.27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128162.27</v>
      </c>
    </row>
    <row r="13" spans="1:6" s="54" customFormat="1" ht="12.75">
      <c r="A13" s="57"/>
      <c r="B13" s="60" t="s">
        <v>160</v>
      </c>
      <c r="C13" s="138">
        <f>E10/(C10+D10)</f>
        <v>0.5021062018652428</v>
      </c>
      <c r="D13" s="138"/>
      <c r="E13" s="138"/>
      <c r="F13" s="138"/>
    </row>
    <row r="14" spans="1:6" s="54" customFormat="1" ht="12.75">
      <c r="A14" s="55"/>
      <c r="B14" s="61"/>
      <c r="C14" s="137"/>
      <c r="D14" s="158"/>
      <c r="E14" s="137"/>
      <c r="F14" s="137"/>
    </row>
    <row r="15" spans="1:6" s="54" customFormat="1" ht="12.75">
      <c r="A15" s="55"/>
      <c r="B15" s="61" t="s">
        <v>182</v>
      </c>
      <c r="C15" s="137"/>
      <c r="D15" s="158" t="s">
        <v>165</v>
      </c>
      <c r="E15" s="137"/>
      <c r="F15" s="137"/>
    </row>
    <row r="16" spans="1:7" s="54" customFormat="1" ht="12.75">
      <c r="A16" s="64">
        <v>2</v>
      </c>
      <c r="B16" s="66" t="s">
        <v>129</v>
      </c>
      <c r="C16" s="141" t="s">
        <v>161</v>
      </c>
      <c r="D16" s="141" t="s">
        <v>162</v>
      </c>
      <c r="E16" s="171"/>
      <c r="F16" s="141" t="s">
        <v>130</v>
      </c>
      <c r="G16" s="63"/>
    </row>
    <row r="17" spans="1:6" s="54" customFormat="1" ht="12.75">
      <c r="A17" s="69"/>
      <c r="B17" s="70"/>
      <c r="C17" s="142" t="s">
        <v>131</v>
      </c>
      <c r="D17" s="142" t="s">
        <v>132</v>
      </c>
      <c r="E17" s="172"/>
      <c r="F17" s="142"/>
    </row>
    <row r="18" spans="1:6" s="90" customFormat="1" ht="12.75">
      <c r="A18" s="104"/>
      <c r="B18" s="109" t="s">
        <v>217</v>
      </c>
      <c r="C18" s="141">
        <v>0.5</v>
      </c>
      <c r="D18" s="139" t="s">
        <v>78</v>
      </c>
      <c r="E18" s="141"/>
      <c r="F18" s="141">
        <v>5834.35</v>
      </c>
    </row>
    <row r="19" spans="1:6" s="90" customFormat="1" ht="12.75">
      <c r="A19" s="58"/>
      <c r="B19" s="60" t="s">
        <v>215</v>
      </c>
      <c r="C19" s="139">
        <v>0.66</v>
      </c>
      <c r="D19" s="139" t="s">
        <v>78</v>
      </c>
      <c r="E19" s="139"/>
      <c r="F19" s="139">
        <f>C19*12*C7</f>
        <v>7666.5599999999995</v>
      </c>
    </row>
    <row r="20" spans="1:6" s="54" customFormat="1" ht="12.75">
      <c r="A20" s="74">
        <v>2.1</v>
      </c>
      <c r="B20" s="75" t="s">
        <v>133</v>
      </c>
      <c r="C20" s="164">
        <v>1.92</v>
      </c>
      <c r="D20" s="164" t="s">
        <v>78</v>
      </c>
      <c r="E20" s="164"/>
      <c r="F20" s="145">
        <v>22301.03</v>
      </c>
    </row>
    <row r="21" spans="1:6" s="54" customFormat="1" ht="12.75">
      <c r="A21" s="77"/>
      <c r="B21" s="78" t="s">
        <v>134</v>
      </c>
      <c r="C21" s="165"/>
      <c r="D21" s="165"/>
      <c r="E21" s="165"/>
      <c r="F21" s="143"/>
    </row>
    <row r="22" spans="1:6" s="54" customFormat="1" ht="12.75">
      <c r="A22" s="77"/>
      <c r="B22" s="78" t="s">
        <v>135</v>
      </c>
      <c r="C22" s="165"/>
      <c r="D22" s="165"/>
      <c r="E22" s="165"/>
      <c r="F22" s="143"/>
    </row>
    <row r="23" spans="1:6" s="54" customFormat="1" ht="12.75">
      <c r="A23" s="80"/>
      <c r="B23" s="81" t="s">
        <v>136</v>
      </c>
      <c r="C23" s="166"/>
      <c r="D23" s="166"/>
      <c r="E23" s="166"/>
      <c r="F23" s="144"/>
    </row>
    <row r="24" spans="1:6" s="54" customFormat="1" ht="12.75">
      <c r="A24" s="74">
        <v>2.2</v>
      </c>
      <c r="B24" s="83" t="s">
        <v>171</v>
      </c>
      <c r="C24" s="164">
        <v>0.15</v>
      </c>
      <c r="D24" s="164" t="s">
        <v>78</v>
      </c>
      <c r="E24" s="145"/>
      <c r="F24" s="145">
        <f>C24*12*C7</f>
        <v>1742.3999999999999</v>
      </c>
    </row>
    <row r="25" spans="1:8" s="54" customFormat="1" ht="12.75">
      <c r="A25" s="80"/>
      <c r="B25" s="84" t="s">
        <v>137</v>
      </c>
      <c r="C25" s="166"/>
      <c r="D25" s="166"/>
      <c r="E25" s="144"/>
      <c r="F25" s="144"/>
      <c r="H25" s="63"/>
    </row>
    <row r="26" spans="1:6" s="54" customFormat="1" ht="12.75">
      <c r="A26" s="74">
        <v>2.3</v>
      </c>
      <c r="B26" s="83" t="s">
        <v>138</v>
      </c>
      <c r="C26" s="164">
        <v>0.04</v>
      </c>
      <c r="D26" s="164" t="s">
        <v>78</v>
      </c>
      <c r="E26" s="145"/>
      <c r="F26" s="145">
        <f>C26*12*C7</f>
        <v>464.64</v>
      </c>
    </row>
    <row r="27" spans="1:6" s="54" customFormat="1" ht="12.75">
      <c r="A27" s="80"/>
      <c r="B27" s="84" t="s">
        <v>139</v>
      </c>
      <c r="C27" s="166"/>
      <c r="D27" s="166"/>
      <c r="E27" s="144"/>
      <c r="F27" s="144"/>
    </row>
    <row r="28" spans="1:6" s="54" customFormat="1" ht="12.75">
      <c r="A28" s="74">
        <v>2.4</v>
      </c>
      <c r="B28" s="75" t="s">
        <v>140</v>
      </c>
      <c r="C28" s="164">
        <v>0.4</v>
      </c>
      <c r="D28" s="164" t="s">
        <v>78</v>
      </c>
      <c r="E28" s="145"/>
      <c r="F28" s="145">
        <f>C28*12*C7</f>
        <v>4646.400000000001</v>
      </c>
    </row>
    <row r="29" spans="1:6" s="54" customFormat="1" ht="12.75">
      <c r="A29" s="77"/>
      <c r="B29" s="78" t="s">
        <v>141</v>
      </c>
      <c r="C29" s="165"/>
      <c r="D29" s="165"/>
      <c r="E29" s="143"/>
      <c r="F29" s="143"/>
    </row>
    <row r="30" spans="1:6" s="54" customFormat="1" ht="12.75">
      <c r="A30" s="80"/>
      <c r="B30" s="81" t="s">
        <v>142</v>
      </c>
      <c r="C30" s="166"/>
      <c r="D30" s="166"/>
      <c r="E30" s="144"/>
      <c r="F30" s="144"/>
    </row>
    <row r="31" spans="1:6" s="54" customFormat="1" ht="12.75">
      <c r="A31" s="74">
        <v>2.5</v>
      </c>
      <c r="B31" s="83" t="s">
        <v>143</v>
      </c>
      <c r="C31" s="242">
        <v>1.26</v>
      </c>
      <c r="D31" s="242" t="s">
        <v>78</v>
      </c>
      <c r="E31" s="242"/>
      <c r="F31" s="242">
        <f>C31*12*C7</f>
        <v>14636.160000000002</v>
      </c>
    </row>
    <row r="32" spans="1:6" s="54" customFormat="1" ht="12.75">
      <c r="A32" s="80"/>
      <c r="B32" s="84" t="s">
        <v>144</v>
      </c>
      <c r="C32" s="243"/>
      <c r="D32" s="243"/>
      <c r="E32" s="243"/>
      <c r="F32" s="243"/>
    </row>
    <row r="33" spans="1:6" s="54" customFormat="1" ht="12.75">
      <c r="A33" s="74">
        <v>2.6</v>
      </c>
      <c r="B33" s="78" t="s">
        <v>145</v>
      </c>
      <c r="C33" s="242">
        <v>0.21</v>
      </c>
      <c r="D33" s="242" t="s">
        <v>78</v>
      </c>
      <c r="E33" s="164"/>
      <c r="F33" s="242">
        <f>C33*12*C7</f>
        <v>2439.36</v>
      </c>
    </row>
    <row r="34" spans="1:6" s="54" customFormat="1" ht="12.75">
      <c r="A34" s="80"/>
      <c r="B34" s="81" t="s">
        <v>146</v>
      </c>
      <c r="C34" s="243"/>
      <c r="D34" s="243"/>
      <c r="E34" s="166"/>
      <c r="F34" s="243"/>
    </row>
    <row r="35" spans="1:6" s="54" customFormat="1" ht="12.75">
      <c r="A35" s="74">
        <v>2.7</v>
      </c>
      <c r="B35" s="75" t="s">
        <v>147</v>
      </c>
      <c r="C35" s="164">
        <v>0.41</v>
      </c>
      <c r="D35" s="164" t="s">
        <v>78</v>
      </c>
      <c r="E35" s="164"/>
      <c r="F35" s="145">
        <f>C35*12*C7</f>
        <v>4762.5599999999995</v>
      </c>
    </row>
    <row r="36" spans="1:6" s="54" customFormat="1" ht="12.75">
      <c r="A36" s="80"/>
      <c r="B36" s="81" t="s">
        <v>148</v>
      </c>
      <c r="C36" s="166"/>
      <c r="D36" s="166"/>
      <c r="E36" s="166"/>
      <c r="F36" s="144"/>
    </row>
    <row r="37" spans="1:6" s="54" customFormat="1" ht="25.5">
      <c r="A37" s="74">
        <v>2.8</v>
      </c>
      <c r="B37" s="85" t="s">
        <v>174</v>
      </c>
      <c r="C37" s="164">
        <v>0.18</v>
      </c>
      <c r="D37" s="164" t="s">
        <v>78</v>
      </c>
      <c r="E37" s="164"/>
      <c r="F37" s="145">
        <f>C37*12*C7</f>
        <v>2090.88</v>
      </c>
    </row>
    <row r="38" spans="1:6" s="54" customFormat="1" ht="12.75">
      <c r="A38" s="86">
        <v>2.9</v>
      </c>
      <c r="B38" s="87" t="s">
        <v>149</v>
      </c>
      <c r="C38" s="146">
        <v>0.22</v>
      </c>
      <c r="D38" s="146" t="s">
        <v>78</v>
      </c>
      <c r="E38" s="146"/>
      <c r="F38" s="146">
        <f>C38*12*C7</f>
        <v>2555.52</v>
      </c>
    </row>
    <row r="39" spans="1:6" s="54" customFormat="1" ht="12.75">
      <c r="A39" s="86">
        <v>2.1</v>
      </c>
      <c r="B39" s="87" t="s">
        <v>150</v>
      </c>
      <c r="C39" s="146">
        <v>0.15</v>
      </c>
      <c r="D39" s="146" t="s">
        <v>78</v>
      </c>
      <c r="E39" s="146"/>
      <c r="F39" s="146">
        <f>C39*12*C7</f>
        <v>1742.3999999999999</v>
      </c>
    </row>
    <row r="40" spans="1:6" s="54" customFormat="1" ht="12.75">
      <c r="A40" s="86">
        <v>2.11</v>
      </c>
      <c r="B40" s="87" t="s">
        <v>151</v>
      </c>
      <c r="C40" s="146">
        <v>0.21</v>
      </c>
      <c r="D40" s="146" t="s">
        <v>78</v>
      </c>
      <c r="E40" s="146"/>
      <c r="F40" s="146">
        <v>2484.92</v>
      </c>
    </row>
    <row r="41" spans="1:6" s="54" customFormat="1" ht="12.75">
      <c r="A41" s="86">
        <v>2.12</v>
      </c>
      <c r="B41" s="87" t="s">
        <v>152</v>
      </c>
      <c r="C41" s="146">
        <v>0.58</v>
      </c>
      <c r="D41" s="146" t="s">
        <v>78</v>
      </c>
      <c r="E41" s="146"/>
      <c r="F41" s="146">
        <f>C41*12*C7</f>
        <v>6737.279999999999</v>
      </c>
    </row>
    <row r="42" spans="1:6" s="54" customFormat="1" ht="12.75">
      <c r="A42" s="86">
        <v>2.13</v>
      </c>
      <c r="B42" s="87" t="s">
        <v>163</v>
      </c>
      <c r="C42" s="146">
        <v>0.13</v>
      </c>
      <c r="D42" s="146" t="s">
        <v>78</v>
      </c>
      <c r="E42" s="146"/>
      <c r="F42" s="146">
        <v>1461.22</v>
      </c>
    </row>
    <row r="43" spans="1:6" s="54" customFormat="1" ht="12.75">
      <c r="A43" s="88">
        <v>2.14</v>
      </c>
      <c r="B43" s="87" t="s">
        <v>153</v>
      </c>
      <c r="C43" s="146">
        <v>0.23</v>
      </c>
      <c r="D43" s="146" t="s">
        <v>78</v>
      </c>
      <c r="E43" s="146"/>
      <c r="F43" s="146">
        <v>2727.88</v>
      </c>
    </row>
    <row r="44" spans="1:6" s="54" customFormat="1" ht="12.75">
      <c r="A44" s="89">
        <v>2.15</v>
      </c>
      <c r="B44" s="81" t="s">
        <v>170</v>
      </c>
      <c r="C44" s="164">
        <v>0.12</v>
      </c>
      <c r="D44" s="164" t="s">
        <v>78</v>
      </c>
      <c r="E44" s="164"/>
      <c r="F44" s="145">
        <f>C44*12*C7</f>
        <v>1393.9199999999998</v>
      </c>
    </row>
    <row r="45" spans="1:6" s="54" customFormat="1" ht="12.75">
      <c r="A45" s="74">
        <v>2.16</v>
      </c>
      <c r="B45" s="81" t="s">
        <v>164</v>
      </c>
      <c r="C45" s="164">
        <v>0.06</v>
      </c>
      <c r="D45" s="164" t="s">
        <v>78</v>
      </c>
      <c r="E45" s="164"/>
      <c r="F45" s="145">
        <f>C45*12*C7</f>
        <v>696.9599999999999</v>
      </c>
    </row>
    <row r="46" spans="1:6" s="54" customFormat="1" ht="12.75">
      <c r="A46" s="86">
        <v>2.17</v>
      </c>
      <c r="B46" s="87" t="s">
        <v>154</v>
      </c>
      <c r="C46" s="146">
        <v>4.69</v>
      </c>
      <c r="D46" s="146" t="s">
        <v>78</v>
      </c>
      <c r="E46" s="146"/>
      <c r="F46" s="146">
        <v>54448.37</v>
      </c>
    </row>
    <row r="47" spans="1:6" s="54" customFormat="1" ht="12.75">
      <c r="A47" s="86">
        <v>2.18</v>
      </c>
      <c r="B47" s="87" t="s">
        <v>155</v>
      </c>
      <c r="C47" s="146">
        <v>1.39</v>
      </c>
      <c r="D47" s="146" t="s">
        <v>78</v>
      </c>
      <c r="E47" s="146"/>
      <c r="F47" s="146">
        <v>16203.64</v>
      </c>
    </row>
    <row r="48" spans="1:6" s="54" customFormat="1" ht="12.75">
      <c r="A48" s="86">
        <v>2.19</v>
      </c>
      <c r="B48" s="87" t="s">
        <v>156</v>
      </c>
      <c r="C48" s="146">
        <v>0.16</v>
      </c>
      <c r="D48" s="146" t="s">
        <v>78</v>
      </c>
      <c r="E48" s="146"/>
      <c r="F48" s="146">
        <v>1858.56</v>
      </c>
    </row>
    <row r="49" spans="1:6" s="54" customFormat="1" ht="12.75">
      <c r="A49" s="86">
        <v>2.2</v>
      </c>
      <c r="B49" s="87" t="s">
        <v>157</v>
      </c>
      <c r="C49" s="146">
        <v>0.13</v>
      </c>
      <c r="D49" s="146" t="s">
        <v>78</v>
      </c>
      <c r="E49" s="146"/>
      <c r="F49" s="146">
        <v>1501.66</v>
      </c>
    </row>
    <row r="50" spans="1:6" s="54" customFormat="1" ht="12.75">
      <c r="A50" s="90">
        <v>2.21</v>
      </c>
      <c r="B50" s="204" t="s">
        <v>213</v>
      </c>
      <c r="C50" s="236">
        <v>0.76</v>
      </c>
      <c r="D50" s="236" t="s">
        <v>78</v>
      </c>
      <c r="E50" s="242"/>
      <c r="F50" s="236">
        <v>8837.88</v>
      </c>
    </row>
    <row r="51" spans="1:6" s="54" customFormat="1" ht="12.75">
      <c r="A51" s="77"/>
      <c r="B51" s="203" t="s">
        <v>212</v>
      </c>
      <c r="C51" s="237"/>
      <c r="D51" s="237"/>
      <c r="E51" s="256"/>
      <c r="F51" s="237"/>
    </row>
    <row r="52" spans="1:6" s="54" customFormat="1" ht="12.75">
      <c r="A52" s="101"/>
      <c r="B52" s="184" t="s">
        <v>187</v>
      </c>
      <c r="C52" s="195">
        <f>SUM(C18:C51)</f>
        <v>14.560000000000002</v>
      </c>
      <c r="D52" s="191"/>
      <c r="E52" s="195"/>
      <c r="F52" s="191">
        <f>SUM(F18:F51)</f>
        <v>169234.55000000002</v>
      </c>
    </row>
    <row r="53" spans="1:6" s="54" customFormat="1" ht="12.75">
      <c r="A53" s="91"/>
      <c r="B53" s="185" t="s">
        <v>210</v>
      </c>
      <c r="C53" s="165"/>
      <c r="D53" s="143"/>
      <c r="E53" s="165"/>
      <c r="F53" s="143"/>
    </row>
    <row r="54" spans="1:6" s="54" customFormat="1" ht="12.75">
      <c r="A54" s="92"/>
      <c r="B54" s="186" t="s">
        <v>183</v>
      </c>
      <c r="C54" s="166"/>
      <c r="D54" s="144"/>
      <c r="E54" s="166"/>
      <c r="F54" s="144"/>
    </row>
    <row r="55" spans="1:6" s="54" customFormat="1" ht="12.75">
      <c r="A55" s="81"/>
      <c r="B55" s="197" t="s">
        <v>202</v>
      </c>
      <c r="C55" s="166"/>
      <c r="D55" s="166"/>
      <c r="E55" s="166"/>
      <c r="F55" s="187">
        <f>F52+C10-E10</f>
        <v>156742.13</v>
      </c>
    </row>
    <row r="56" spans="3:6" s="54" customFormat="1" ht="12.75">
      <c r="C56" s="159"/>
      <c r="D56" s="159"/>
      <c r="E56" s="159"/>
      <c r="F56" s="159"/>
    </row>
  </sheetData>
  <sheetProtection/>
  <mergeCells count="11">
    <mergeCell ref="F33:F34"/>
    <mergeCell ref="C31:C32"/>
    <mergeCell ref="C33:C34"/>
    <mergeCell ref="F31:F32"/>
    <mergeCell ref="E31:E32"/>
    <mergeCell ref="E50:E51"/>
    <mergeCell ref="F50:F51"/>
    <mergeCell ref="C50:C51"/>
    <mergeCell ref="D50:D51"/>
    <mergeCell ref="D31:D32"/>
    <mergeCell ref="D33:D34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zoomScalePageLayoutView="0" workbookViewId="0" topLeftCell="A41">
      <selection activeCell="B17" sqref="B17"/>
    </sheetView>
  </sheetViews>
  <sheetFormatPr defaultColWidth="9.140625" defaultRowHeight="12.75"/>
  <cols>
    <col min="1" max="1" width="5.140625" style="0" customWidth="1"/>
    <col min="2" max="2" width="70.00390625" style="0" customWidth="1"/>
    <col min="3" max="3" width="14.28125" style="136" customWidth="1"/>
    <col min="4" max="4" width="17.8515625" style="136" customWidth="1"/>
    <col min="5" max="5" width="12.421875" style="136" customWidth="1"/>
    <col min="6" max="6" width="14.57421875" style="159" bestFit="1" customWidth="1"/>
    <col min="7" max="8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127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381.6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9">
        <v>171051.98</v>
      </c>
      <c r="D11" s="173">
        <v>72917.04</v>
      </c>
      <c r="E11" s="173">
        <v>59129.41</v>
      </c>
      <c r="F11" s="140">
        <f>C11+D11-E11</f>
        <v>184839.61000000002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184839.61000000002</v>
      </c>
    </row>
    <row r="14" spans="1:6" s="54" customFormat="1" ht="12.75">
      <c r="A14" s="57"/>
      <c r="B14" s="60" t="s">
        <v>160</v>
      </c>
      <c r="C14" s="138">
        <f>E11/(C11+D11)</f>
        <v>0.24236441987593343</v>
      </c>
      <c r="D14" s="138"/>
      <c r="E14" s="138"/>
      <c r="F14" s="138"/>
    </row>
    <row r="15" spans="1:6" s="54" customFormat="1" ht="12.75">
      <c r="A15" s="55"/>
      <c r="B15" s="61"/>
      <c r="C15" s="137"/>
      <c r="D15" s="158"/>
      <c r="E15" s="137"/>
      <c r="F15" s="137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7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  <c r="G17" s="63"/>
    </row>
    <row r="18" spans="1:6" s="54" customFormat="1" ht="12.75">
      <c r="A18" s="104"/>
      <c r="B18" s="108"/>
      <c r="C18" s="160" t="s">
        <v>131</v>
      </c>
      <c r="D18" s="160" t="s">
        <v>132</v>
      </c>
      <c r="E18" s="175"/>
      <c r="F18" s="182"/>
    </row>
    <row r="19" spans="1:6" s="90" customFormat="1" ht="12.75">
      <c r="A19" s="64"/>
      <c r="B19" s="109" t="s">
        <v>207</v>
      </c>
      <c r="C19" s="141">
        <v>4.08</v>
      </c>
      <c r="D19" s="141" t="s">
        <v>78</v>
      </c>
      <c r="E19" s="141"/>
      <c r="F19" s="141">
        <v>18712.1</v>
      </c>
    </row>
    <row r="20" spans="1:6" s="90" customFormat="1" ht="12.75">
      <c r="A20" s="69"/>
      <c r="B20" s="181" t="s">
        <v>209</v>
      </c>
      <c r="C20" s="142"/>
      <c r="D20" s="142"/>
      <c r="E20" s="142"/>
      <c r="F20" s="142"/>
    </row>
    <row r="21" spans="1:6" s="90" customFormat="1" ht="12.75">
      <c r="A21" s="58"/>
      <c r="B21" s="60" t="s">
        <v>215</v>
      </c>
      <c r="C21" s="139">
        <v>0.66</v>
      </c>
      <c r="D21" s="142" t="s">
        <v>78</v>
      </c>
      <c r="E21" s="139"/>
      <c r="F21" s="139">
        <f>C21*12*C8</f>
        <v>3022.272</v>
      </c>
    </row>
    <row r="22" spans="1:10" s="54" customFormat="1" ht="12.75">
      <c r="A22" s="78">
        <v>2.1</v>
      </c>
      <c r="B22" s="78" t="s">
        <v>133</v>
      </c>
      <c r="C22" s="165">
        <v>1.92</v>
      </c>
      <c r="D22" s="165" t="s">
        <v>78</v>
      </c>
      <c r="E22" s="165"/>
      <c r="F22" s="143">
        <v>8791.4</v>
      </c>
      <c r="H22" s="63"/>
      <c r="J22" s="63"/>
    </row>
    <row r="23" spans="1:6" s="54" customFormat="1" ht="12.75">
      <c r="A23" s="77"/>
      <c r="B23" s="78" t="s">
        <v>134</v>
      </c>
      <c r="C23" s="165"/>
      <c r="D23" s="165"/>
      <c r="E23" s="165"/>
      <c r="F23" s="143"/>
    </row>
    <row r="24" spans="1:6" s="54" customFormat="1" ht="12.75">
      <c r="A24" s="77"/>
      <c r="B24" s="78" t="s">
        <v>135</v>
      </c>
      <c r="C24" s="165"/>
      <c r="D24" s="165"/>
      <c r="E24" s="165"/>
      <c r="F24" s="143"/>
    </row>
    <row r="25" spans="1:6" s="54" customFormat="1" ht="12.75">
      <c r="A25" s="80"/>
      <c r="B25" s="81" t="s">
        <v>136</v>
      </c>
      <c r="C25" s="166"/>
      <c r="D25" s="166"/>
      <c r="E25" s="166"/>
      <c r="F25" s="144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45">
        <f>C26*12*C8</f>
        <v>686.88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44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45">
        <f>C28*12*C8</f>
        <v>183.168</v>
      </c>
    </row>
    <row r="29" spans="1:6" s="54" customFormat="1" ht="12.75">
      <c r="A29" s="80"/>
      <c r="B29" s="84" t="s">
        <v>139</v>
      </c>
      <c r="C29" s="166"/>
      <c r="D29" s="166"/>
      <c r="E29" s="144"/>
      <c r="F29" s="144"/>
    </row>
    <row r="30" spans="1:6" s="54" customFormat="1" ht="12.75">
      <c r="A30" s="74">
        <v>2.4</v>
      </c>
      <c r="B30" s="75" t="s">
        <v>140</v>
      </c>
      <c r="C30" s="164">
        <v>0.4</v>
      </c>
      <c r="D30" s="164" t="s">
        <v>78</v>
      </c>
      <c r="E30" s="145"/>
      <c r="F30" s="145">
        <f>C30*12*C8</f>
        <v>1831.6800000000003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43"/>
    </row>
    <row r="32" spans="1:6" s="54" customFormat="1" ht="12.75">
      <c r="A32" s="80"/>
      <c r="B32" s="81" t="s">
        <v>142</v>
      </c>
      <c r="C32" s="166"/>
      <c r="D32" s="166"/>
      <c r="E32" s="144"/>
      <c r="F32" s="144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C33*12*C8</f>
        <v>5769.792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242">
        <v>0.21</v>
      </c>
      <c r="D35" s="242" t="s">
        <v>78</v>
      </c>
      <c r="E35" s="164"/>
      <c r="F35" s="242">
        <f>C35*12*C8</f>
        <v>961.6320000000001</v>
      </c>
    </row>
    <row r="36" spans="1:6" s="54" customFormat="1" ht="12.75">
      <c r="A36" s="80"/>
      <c r="B36" s="81" t="s">
        <v>146</v>
      </c>
      <c r="C36" s="243"/>
      <c r="D36" s="243"/>
      <c r="E36" s="166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45">
        <f>C37*12*C8</f>
        <v>1877.472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44"/>
    </row>
    <row r="39" spans="1:6" s="54" customFormat="1" ht="25.5">
      <c r="A39" s="74">
        <v>2.8</v>
      </c>
      <c r="B39" s="85" t="s">
        <v>174</v>
      </c>
      <c r="C39" s="164">
        <v>0.18</v>
      </c>
      <c r="D39" s="164" t="s">
        <v>78</v>
      </c>
      <c r="E39" s="164"/>
      <c r="F39" s="145">
        <f>C39*12*C8</f>
        <v>824.2560000000001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46" t="s">
        <v>78</v>
      </c>
      <c r="E40" s="146"/>
      <c r="F40" s="146">
        <f>C40*12*C8</f>
        <v>1007.4240000000001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46">
        <f>C41*12*C8</f>
        <v>686.88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46">
        <v>979.59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46">
        <f>C43*12*C8</f>
        <v>2655.9359999999997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46">
        <v>576.03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46">
        <v>1075.37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46" t="s">
        <v>78</v>
      </c>
      <c r="E46" s="164"/>
      <c r="F46" s="145">
        <f>C46*12*C8</f>
        <v>549.504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45">
        <f>C47*12*C8</f>
        <v>274.752</v>
      </c>
    </row>
    <row r="48" spans="1:6" s="54" customFormat="1" ht="12.75">
      <c r="A48" s="86">
        <v>2.17</v>
      </c>
      <c r="B48" s="87" t="s">
        <v>154</v>
      </c>
      <c r="C48" s="146">
        <v>4.68</v>
      </c>
      <c r="D48" s="146" t="s">
        <v>78</v>
      </c>
      <c r="E48" s="146"/>
      <c r="F48" s="146">
        <v>21464.36</v>
      </c>
    </row>
    <row r="49" spans="1:6" s="54" customFormat="1" ht="12.75">
      <c r="A49" s="86">
        <v>2.18</v>
      </c>
      <c r="B49" s="87" t="s">
        <v>155</v>
      </c>
      <c r="C49" s="146">
        <v>1.39</v>
      </c>
      <c r="D49" s="146" t="s">
        <v>78</v>
      </c>
      <c r="E49" s="146"/>
      <c r="F49" s="146">
        <v>6387.72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46">
        <v>732.67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46">
        <v>591.98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3484.02</v>
      </c>
    </row>
    <row r="53" spans="1:6" s="54" customFormat="1" ht="12.75">
      <c r="A53" s="77"/>
      <c r="B53" s="203" t="s">
        <v>212</v>
      </c>
      <c r="C53" s="237"/>
      <c r="D53" s="237"/>
      <c r="E53" s="256"/>
      <c r="F53" s="237"/>
    </row>
    <row r="54" spans="1:6" s="54" customFormat="1" ht="12.75">
      <c r="A54" s="101"/>
      <c r="B54" s="184" t="s">
        <v>187</v>
      </c>
      <c r="C54" s="195">
        <f>SUM(C19:C53)</f>
        <v>18.130000000000006</v>
      </c>
      <c r="D54" s="191"/>
      <c r="E54" s="195"/>
      <c r="F54" s="191">
        <f>SUM(F19:F53)</f>
        <v>83126.88799999999</v>
      </c>
    </row>
    <row r="55" spans="1:6" s="54" customFormat="1" ht="12.75">
      <c r="A55" s="91"/>
      <c r="B55" s="185" t="s">
        <v>210</v>
      </c>
      <c r="C55" s="165"/>
      <c r="D55" s="143"/>
      <c r="E55" s="165"/>
      <c r="F55" s="143"/>
    </row>
    <row r="56" spans="1:6" s="54" customFormat="1" ht="12.75">
      <c r="A56" s="92"/>
      <c r="B56" s="186" t="s">
        <v>183</v>
      </c>
      <c r="C56" s="166"/>
      <c r="D56" s="144"/>
      <c r="E56" s="166"/>
      <c r="F56" s="144"/>
    </row>
    <row r="57" spans="1:6" s="54" customFormat="1" ht="12.75">
      <c r="A57" s="81"/>
      <c r="B57" s="197" t="s">
        <v>202</v>
      </c>
      <c r="C57" s="166"/>
      <c r="D57" s="166"/>
      <c r="E57" s="166"/>
      <c r="F57" s="187">
        <f>F54+C11-E11</f>
        <v>195049.458</v>
      </c>
    </row>
    <row r="58" spans="3:6" s="54" customFormat="1" ht="12.75">
      <c r="C58" s="159"/>
      <c r="D58" s="159"/>
      <c r="E58" s="159"/>
      <c r="F58" s="159"/>
    </row>
  </sheetData>
  <sheetProtection/>
  <mergeCells count="11">
    <mergeCell ref="F35:F36"/>
    <mergeCell ref="C33:C34"/>
    <mergeCell ref="C35:C36"/>
    <mergeCell ref="E33:E34"/>
    <mergeCell ref="F33:F34"/>
    <mergeCell ref="E52:E53"/>
    <mergeCell ref="F52:F53"/>
    <mergeCell ref="C52:C53"/>
    <mergeCell ref="D52:D53"/>
    <mergeCell ref="D33:D34"/>
    <mergeCell ref="D35:D36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3"/>
  <sheetViews>
    <sheetView zoomScalePageLayoutView="0" workbookViewId="0" topLeftCell="A42">
      <selection activeCell="B16" sqref="B16"/>
    </sheetView>
  </sheetViews>
  <sheetFormatPr defaultColWidth="9.140625" defaultRowHeight="12.75"/>
  <cols>
    <col min="1" max="1" width="5.57421875" style="0" customWidth="1"/>
    <col min="2" max="2" width="70.57421875" style="0" customWidth="1"/>
    <col min="3" max="3" width="16.421875" style="136" customWidth="1"/>
    <col min="4" max="4" width="16.8515625" style="136" customWidth="1"/>
    <col min="5" max="5" width="9.8515625" style="136" customWidth="1"/>
    <col min="6" max="6" width="14.57421875" style="159" bestFit="1" customWidth="1"/>
    <col min="7" max="8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5" spans="1:6" ht="12.75">
      <c r="A5" s="1"/>
      <c r="B5" s="2" t="s">
        <v>184</v>
      </c>
      <c r="C5" s="176"/>
      <c r="D5" s="176"/>
      <c r="E5" s="156"/>
      <c r="F5" s="137"/>
    </row>
    <row r="6" spans="1:6" ht="12.75">
      <c r="A6" s="1"/>
      <c r="B6" s="2" t="s">
        <v>128</v>
      </c>
      <c r="C6" s="176"/>
      <c r="D6" s="176"/>
      <c r="E6" s="156"/>
      <c r="F6" s="137"/>
    </row>
    <row r="7" spans="1:6" ht="12.75">
      <c r="A7" s="1"/>
      <c r="B7" s="1" t="s">
        <v>67</v>
      </c>
      <c r="C7" s="176">
        <v>966</v>
      </c>
      <c r="D7" s="156"/>
      <c r="E7" s="156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9">
        <v>190860.94</v>
      </c>
      <c r="D10" s="173">
        <v>168826.94</v>
      </c>
      <c r="E10" s="173">
        <v>169241.79</v>
      </c>
      <c r="F10" s="140">
        <f>C10+D10-E10</f>
        <v>190446.09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190446.09</v>
      </c>
    </row>
    <row r="13" spans="1:6" s="54" customFormat="1" ht="12.75">
      <c r="A13" s="57"/>
      <c r="B13" s="60" t="s">
        <v>160</v>
      </c>
      <c r="C13" s="138">
        <f>E10/(C10+D10)</f>
        <v>0.4705240276653192</v>
      </c>
      <c r="D13" s="138"/>
      <c r="E13" s="138"/>
      <c r="F13" s="138"/>
    </row>
    <row r="14" spans="1:6" s="54" customFormat="1" ht="12.75">
      <c r="A14" s="55"/>
      <c r="B14" s="61"/>
      <c r="C14" s="137"/>
      <c r="D14" s="158"/>
      <c r="E14" s="137"/>
      <c r="F14" s="137"/>
    </row>
    <row r="15" spans="1:6" s="54" customFormat="1" ht="12.75">
      <c r="A15" s="55"/>
      <c r="B15" s="61" t="s">
        <v>182</v>
      </c>
      <c r="C15" s="137"/>
      <c r="D15" s="158" t="s">
        <v>165</v>
      </c>
      <c r="E15" s="137"/>
      <c r="F15" s="137"/>
    </row>
    <row r="16" spans="1:7" s="54" customFormat="1" ht="12.75">
      <c r="A16" s="64">
        <v>2</v>
      </c>
      <c r="B16" s="66" t="s">
        <v>129</v>
      </c>
      <c r="C16" s="141" t="s">
        <v>161</v>
      </c>
      <c r="D16" s="141" t="s">
        <v>162</v>
      </c>
      <c r="E16" s="171"/>
      <c r="F16" s="141" t="s">
        <v>130</v>
      </c>
      <c r="G16" s="63"/>
    </row>
    <row r="17" spans="1:6" s="54" customFormat="1" ht="12.75">
      <c r="A17" s="104"/>
      <c r="B17" s="108"/>
      <c r="C17" s="160" t="s">
        <v>131</v>
      </c>
      <c r="D17" s="160" t="s">
        <v>132</v>
      </c>
      <c r="E17" s="175"/>
      <c r="F17" s="160"/>
    </row>
    <row r="18" spans="1:6" s="90" customFormat="1" ht="12.75">
      <c r="A18" s="64"/>
      <c r="B18" s="226" t="s">
        <v>207</v>
      </c>
      <c r="C18" s="141">
        <v>1.39</v>
      </c>
      <c r="D18" s="141" t="s">
        <v>78</v>
      </c>
      <c r="E18" s="141"/>
      <c r="F18" s="162">
        <v>16137.25</v>
      </c>
    </row>
    <row r="19" spans="1:6" s="90" customFormat="1" ht="12.75">
      <c r="A19" s="69"/>
      <c r="B19" s="227" t="s">
        <v>209</v>
      </c>
      <c r="C19" s="142"/>
      <c r="D19" s="142"/>
      <c r="E19" s="142"/>
      <c r="F19" s="163"/>
    </row>
    <row r="20" spans="1:6" s="90" customFormat="1" ht="12.75">
      <c r="A20" s="104"/>
      <c r="B20" s="109" t="s">
        <v>217</v>
      </c>
      <c r="C20" s="160">
        <v>1.54</v>
      </c>
      <c r="D20" s="139" t="s">
        <v>78</v>
      </c>
      <c r="E20" s="160"/>
      <c r="F20" s="160">
        <v>17833.92</v>
      </c>
    </row>
    <row r="21" spans="1:6" s="90" customFormat="1" ht="12.75">
      <c r="A21" s="58"/>
      <c r="B21" s="123" t="s">
        <v>215</v>
      </c>
      <c r="C21" s="139">
        <v>0.66</v>
      </c>
      <c r="D21" s="139" t="s">
        <v>78</v>
      </c>
      <c r="E21" s="139"/>
      <c r="F21" s="139">
        <f>C21*12*C7</f>
        <v>7650.72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45">
        <v>22254.95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43"/>
    </row>
    <row r="24" spans="1:6" s="54" customFormat="1" ht="12.75">
      <c r="A24" s="77"/>
      <c r="B24" s="78" t="s">
        <v>135</v>
      </c>
      <c r="C24" s="165"/>
      <c r="D24" s="165"/>
      <c r="E24" s="165"/>
      <c r="F24" s="143"/>
    </row>
    <row r="25" spans="1:10" s="54" customFormat="1" ht="12.75">
      <c r="A25" s="80"/>
      <c r="B25" s="81" t="s">
        <v>136</v>
      </c>
      <c r="C25" s="166"/>
      <c r="D25" s="166"/>
      <c r="E25" s="166"/>
      <c r="F25" s="144"/>
      <c r="J25" s="63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45">
        <f>C26*12*C7</f>
        <v>1738.7999999999997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44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45">
        <f>C28*12*C7</f>
        <v>463.68</v>
      </c>
    </row>
    <row r="29" spans="1:8" s="54" customFormat="1" ht="12.75">
      <c r="A29" s="80"/>
      <c r="B29" s="84" t="s">
        <v>139</v>
      </c>
      <c r="C29" s="166"/>
      <c r="D29" s="166"/>
      <c r="E29" s="144"/>
      <c r="F29" s="144"/>
      <c r="H29" s="63"/>
    </row>
    <row r="30" spans="1:6" s="54" customFormat="1" ht="12.75">
      <c r="A30" s="74">
        <v>2.4</v>
      </c>
      <c r="B30" s="75" t="s">
        <v>140</v>
      </c>
      <c r="C30" s="164">
        <v>0.4</v>
      </c>
      <c r="D30" s="164" t="s">
        <v>78</v>
      </c>
      <c r="E30" s="145"/>
      <c r="F30" s="145">
        <f>C30*12*C7</f>
        <v>4636.800000000001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43"/>
    </row>
    <row r="32" spans="1:6" s="54" customFormat="1" ht="12.75">
      <c r="A32" s="80"/>
      <c r="B32" s="81" t="s">
        <v>142</v>
      </c>
      <c r="C32" s="166"/>
      <c r="D32" s="166"/>
      <c r="E32" s="144"/>
      <c r="F32" s="144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C33*12*C7</f>
        <v>14605.92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242">
        <v>0.21</v>
      </c>
      <c r="D35" s="242" t="s">
        <v>78</v>
      </c>
      <c r="E35" s="242"/>
      <c r="F35" s="242">
        <f>C35*12*C7</f>
        <v>2434.32</v>
      </c>
    </row>
    <row r="36" spans="1:6" s="54" customFormat="1" ht="12.75">
      <c r="A36" s="80"/>
      <c r="B36" s="81" t="s">
        <v>146</v>
      </c>
      <c r="C36" s="243"/>
      <c r="D36" s="243"/>
      <c r="E36" s="243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45">
        <f>C37*12*C7</f>
        <v>4752.72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44"/>
    </row>
    <row r="39" spans="1:6" s="54" customFormat="1" ht="25.5">
      <c r="A39" s="74">
        <v>2.8</v>
      </c>
      <c r="B39" s="85" t="s">
        <v>174</v>
      </c>
      <c r="C39" s="164">
        <v>0.18</v>
      </c>
      <c r="D39" s="146" t="s">
        <v>78</v>
      </c>
      <c r="E39" s="146"/>
      <c r="F39" s="174">
        <f>C39*12*C7</f>
        <v>2086.56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66" t="s">
        <v>78</v>
      </c>
      <c r="E40" s="166"/>
      <c r="F40" s="144">
        <f>C40*12*C7</f>
        <v>2550.2400000000002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64" t="s">
        <v>78</v>
      </c>
      <c r="E41" s="164"/>
      <c r="F41" s="145">
        <f>C41*12*C7</f>
        <v>1738.7999999999997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46">
        <v>2479.78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46">
        <f>C43*12*C7</f>
        <v>6723.359999999999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46">
        <v>1458.2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46">
        <v>2722.25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46" t="s">
        <v>78</v>
      </c>
      <c r="E46" s="146"/>
      <c r="F46" s="146">
        <f>C46*12*C7</f>
        <v>1391.04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46" t="s">
        <v>78</v>
      </c>
      <c r="E47" s="146"/>
      <c r="F47" s="146">
        <f>C47*12*C7</f>
        <v>695.52</v>
      </c>
    </row>
    <row r="48" spans="1:6" s="54" customFormat="1" ht="12.75">
      <c r="A48" s="86">
        <v>2.17</v>
      </c>
      <c r="B48" s="87" t="s">
        <v>154</v>
      </c>
      <c r="C48" s="146">
        <v>4.69</v>
      </c>
      <c r="D48" s="146" t="s">
        <v>78</v>
      </c>
      <c r="E48" s="164"/>
      <c r="F48" s="145">
        <v>54335.87</v>
      </c>
    </row>
    <row r="49" spans="1:6" s="54" customFormat="1" ht="12.75">
      <c r="A49" s="86">
        <v>2.18</v>
      </c>
      <c r="B49" s="87" t="s">
        <v>155</v>
      </c>
      <c r="C49" s="146">
        <v>1.39</v>
      </c>
      <c r="D49" s="164" t="s">
        <v>78</v>
      </c>
      <c r="E49" s="164"/>
      <c r="F49" s="145">
        <v>16170.17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46">
        <v>1854.72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46">
        <v>1498.56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8819.61</v>
      </c>
    </row>
    <row r="53" spans="1:6" s="54" customFormat="1" ht="12.75">
      <c r="A53" s="77"/>
      <c r="B53" s="203" t="s">
        <v>212</v>
      </c>
      <c r="C53" s="237"/>
      <c r="D53" s="237"/>
      <c r="E53" s="256"/>
      <c r="F53" s="237"/>
    </row>
    <row r="54" spans="1:6" s="54" customFormat="1" ht="12.75">
      <c r="A54" s="200"/>
      <c r="B54" s="201" t="s">
        <v>187</v>
      </c>
      <c r="C54" s="195">
        <f>SUM(C18:C53)</f>
        <v>16.990000000000006</v>
      </c>
      <c r="D54" s="195"/>
      <c r="E54" s="195"/>
      <c r="F54" s="191">
        <f>SUM(F18:F53)</f>
        <v>197033.76</v>
      </c>
    </row>
    <row r="55" spans="1:6" s="54" customFormat="1" ht="12.75">
      <c r="A55" s="78"/>
      <c r="B55" s="199" t="s">
        <v>210</v>
      </c>
      <c r="C55" s="165"/>
      <c r="D55" s="165"/>
      <c r="E55" s="165"/>
      <c r="F55" s="143"/>
    </row>
    <row r="56" spans="1:6" s="54" customFormat="1" ht="12.75">
      <c r="A56" s="81"/>
      <c r="B56" s="202" t="s">
        <v>183</v>
      </c>
      <c r="C56" s="166"/>
      <c r="D56" s="166"/>
      <c r="E56" s="166"/>
      <c r="F56" s="144"/>
    </row>
    <row r="57" spans="1:6" s="54" customFormat="1" ht="12.75">
      <c r="A57" s="81"/>
      <c r="B57" s="110" t="s">
        <v>202</v>
      </c>
      <c r="C57" s="166"/>
      <c r="D57" s="166"/>
      <c r="E57" s="166"/>
      <c r="F57" s="187">
        <f>F54+C10-E10</f>
        <v>218652.91</v>
      </c>
    </row>
    <row r="58" spans="3:6" s="54" customFormat="1" ht="12.75">
      <c r="C58" s="159"/>
      <c r="D58" s="159"/>
      <c r="E58" s="159"/>
      <c r="F58" s="159"/>
    </row>
    <row r="59" spans="3:6" s="54" customFormat="1" ht="12.75">
      <c r="C59" s="159"/>
      <c r="D59" s="159"/>
      <c r="E59" s="159"/>
      <c r="F59" s="159"/>
    </row>
    <row r="60" spans="3:6" s="54" customFormat="1" ht="12.75">
      <c r="C60" s="159"/>
      <c r="D60" s="159"/>
      <c r="E60" s="159"/>
      <c r="F60" s="159"/>
    </row>
    <row r="61" spans="3:6" s="54" customFormat="1" ht="12.75">
      <c r="C61" s="159"/>
      <c r="D61" s="159"/>
      <c r="E61" s="159"/>
      <c r="F61" s="159"/>
    </row>
    <row r="62" spans="3:6" s="54" customFormat="1" ht="12.75">
      <c r="C62" s="159"/>
      <c r="D62" s="159"/>
      <c r="E62" s="159"/>
      <c r="F62" s="159"/>
    </row>
    <row r="63" spans="3:6" s="54" customFormat="1" ht="12.75">
      <c r="C63" s="159"/>
      <c r="D63" s="159"/>
      <c r="E63" s="159"/>
      <c r="F63" s="159"/>
    </row>
  </sheetData>
  <sheetProtection/>
  <mergeCells count="12">
    <mergeCell ref="C33:C34"/>
    <mergeCell ref="C35:C36"/>
    <mergeCell ref="E33:E34"/>
    <mergeCell ref="F33:F34"/>
    <mergeCell ref="E52:E53"/>
    <mergeCell ref="F52:F53"/>
    <mergeCell ref="C52:C53"/>
    <mergeCell ref="D52:D53"/>
    <mergeCell ref="D33:D34"/>
    <mergeCell ref="D35:D36"/>
    <mergeCell ref="E35:E36"/>
    <mergeCell ref="F35:F36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A2:F57"/>
  <sheetViews>
    <sheetView zoomScalePageLayoutView="0" workbookViewId="0" topLeftCell="A43">
      <selection activeCell="B17" sqref="B17"/>
    </sheetView>
  </sheetViews>
  <sheetFormatPr defaultColWidth="9.140625" defaultRowHeight="12.75"/>
  <cols>
    <col min="1" max="1" width="5.28125" style="0" bestFit="1" customWidth="1"/>
    <col min="2" max="2" width="69.57421875" style="0" customWidth="1"/>
    <col min="3" max="3" width="14.57421875" style="136" bestFit="1" customWidth="1"/>
    <col min="4" max="4" width="12.57421875" style="136" customWidth="1"/>
    <col min="5" max="5" width="9.421875" style="136" bestFit="1" customWidth="1"/>
    <col min="6" max="6" width="14.57421875" style="159" bestFit="1" customWidth="1"/>
  </cols>
  <sheetData>
    <row r="2" ht="12.75">
      <c r="D2" s="136" t="s">
        <v>159</v>
      </c>
    </row>
    <row r="5" spans="1:6" ht="12.75">
      <c r="A5" s="1"/>
      <c r="B5" s="2" t="s">
        <v>184</v>
      </c>
      <c r="C5" s="176"/>
      <c r="D5" s="176"/>
      <c r="E5" s="156"/>
      <c r="F5" s="137"/>
    </row>
    <row r="6" spans="1:6" s="54" customFormat="1" ht="12.75">
      <c r="A6" s="51"/>
      <c r="B6" s="52" t="s">
        <v>175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371.4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9845.03</v>
      </c>
      <c r="D10" s="173">
        <v>61127.28</v>
      </c>
      <c r="E10" s="173">
        <v>60639.83</v>
      </c>
      <c r="F10" s="140">
        <f>C10+D10-E10</f>
        <v>10332.479999999996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10332.479999999996</v>
      </c>
    </row>
    <row r="13" spans="1:6" s="54" customFormat="1" ht="12.75">
      <c r="A13" s="57"/>
      <c r="B13" s="60" t="s">
        <v>160</v>
      </c>
      <c r="C13" s="138">
        <f>E10/(C10+D10)</f>
        <v>0.8544153346565725</v>
      </c>
      <c r="D13" s="138"/>
      <c r="E13" s="138"/>
      <c r="F13" s="138"/>
    </row>
    <row r="14" spans="1:6" s="54" customFormat="1" ht="12.75">
      <c r="A14" s="61"/>
      <c r="B14" s="61"/>
      <c r="C14" s="158"/>
      <c r="D14" s="158"/>
      <c r="E14" s="158"/>
      <c r="F14" s="158"/>
    </row>
    <row r="15" spans="1:6" s="54" customFormat="1" ht="12.75">
      <c r="A15" s="55"/>
      <c r="B15" s="61"/>
      <c r="C15" s="137"/>
      <c r="D15" s="158"/>
      <c r="E15" s="137"/>
      <c r="F15" s="137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63"/>
    </row>
    <row r="19" spans="1:6" s="90" customFormat="1" ht="12.75">
      <c r="A19" s="58"/>
      <c r="B19" s="60" t="s">
        <v>204</v>
      </c>
      <c r="C19" s="139">
        <v>0.54</v>
      </c>
      <c r="D19" s="139" t="s">
        <v>78</v>
      </c>
      <c r="E19" s="139"/>
      <c r="F19" s="139">
        <v>2400</v>
      </c>
    </row>
    <row r="20" spans="1:6" s="90" customFormat="1" ht="12.75">
      <c r="A20" s="58"/>
      <c r="B20" s="60" t="s">
        <v>201</v>
      </c>
      <c r="C20" s="139">
        <v>0.12</v>
      </c>
      <c r="D20" s="139" t="s">
        <v>78</v>
      </c>
      <c r="E20" s="139"/>
      <c r="F20" s="139">
        <v>520</v>
      </c>
    </row>
    <row r="21" spans="1:6" s="90" customFormat="1" ht="12.75">
      <c r="A21" s="58"/>
      <c r="B21" s="60" t="s">
        <v>215</v>
      </c>
      <c r="C21" s="139">
        <v>0.66</v>
      </c>
      <c r="D21" s="142" t="s">
        <v>78</v>
      </c>
      <c r="E21" s="139"/>
      <c r="F21" s="139">
        <f>C21*12*C7</f>
        <v>2941.488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45">
        <v>8556.41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43"/>
    </row>
    <row r="24" spans="1:6" s="54" customFormat="1" ht="12.75">
      <c r="A24" s="77"/>
      <c r="B24" s="78" t="s">
        <v>135</v>
      </c>
      <c r="C24" s="165"/>
      <c r="D24" s="165"/>
      <c r="E24" s="165"/>
      <c r="F24" s="143"/>
    </row>
    <row r="25" spans="1:6" s="54" customFormat="1" ht="12.75">
      <c r="A25" s="80"/>
      <c r="B25" s="81" t="s">
        <v>136</v>
      </c>
      <c r="C25" s="166"/>
      <c r="D25" s="166"/>
      <c r="E25" s="166"/>
      <c r="F25" s="144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45">
        <f>C26*12*C7</f>
        <v>668.5199999999999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44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45">
        <f>C28*12*C7</f>
        <v>178.272</v>
      </c>
    </row>
    <row r="29" spans="1:6" s="54" customFormat="1" ht="12.75">
      <c r="A29" s="80"/>
      <c r="B29" s="84" t="s">
        <v>139</v>
      </c>
      <c r="C29" s="166"/>
      <c r="D29" s="166"/>
      <c r="E29" s="144"/>
      <c r="F29" s="144"/>
    </row>
    <row r="30" spans="1:6" s="54" customFormat="1" ht="12.75">
      <c r="A30" s="74">
        <v>2.4</v>
      </c>
      <c r="B30" s="75" t="s">
        <v>140</v>
      </c>
      <c r="C30" s="164">
        <v>0.4</v>
      </c>
      <c r="D30" s="164" t="s">
        <v>78</v>
      </c>
      <c r="E30" s="145"/>
      <c r="F30" s="145">
        <f>C30*12*C7</f>
        <v>1782.7200000000003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43"/>
    </row>
    <row r="32" spans="1:6" s="54" customFormat="1" ht="12.75">
      <c r="A32" s="80"/>
      <c r="B32" s="81" t="s">
        <v>142</v>
      </c>
      <c r="C32" s="166"/>
      <c r="D32" s="166"/>
      <c r="E32" s="144"/>
      <c r="F32" s="144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C33*12*C7</f>
        <v>5615.568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242">
        <v>0.21</v>
      </c>
      <c r="D35" s="242" t="s">
        <v>78</v>
      </c>
      <c r="E35" s="164"/>
      <c r="F35" s="242">
        <f>C35*12*C7</f>
        <v>935.928</v>
      </c>
    </row>
    <row r="36" spans="1:6" s="54" customFormat="1" ht="12.75">
      <c r="A36" s="80"/>
      <c r="B36" s="81" t="s">
        <v>146</v>
      </c>
      <c r="C36" s="243"/>
      <c r="D36" s="243"/>
      <c r="E36" s="166"/>
      <c r="F36" s="243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45">
        <f>C37*12*C7</f>
        <v>1827.2879999999998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44"/>
    </row>
    <row r="39" spans="1:6" s="54" customFormat="1" ht="25.5">
      <c r="A39" s="74">
        <v>2.8</v>
      </c>
      <c r="B39" s="85" t="s">
        <v>174</v>
      </c>
      <c r="C39" s="164">
        <v>0.18</v>
      </c>
      <c r="D39" s="164" t="s">
        <v>78</v>
      </c>
      <c r="E39" s="164"/>
      <c r="F39" s="145">
        <f>C39*12*C7</f>
        <v>802.224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46" t="s">
        <v>78</v>
      </c>
      <c r="E40" s="146"/>
      <c r="F40" s="146">
        <f>C40*12*C7</f>
        <v>980.496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46">
        <f>C41*12*C7</f>
        <v>668.5199999999999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46">
        <v>953.41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46">
        <f>C43*12*C7</f>
        <v>2584.9439999999995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46">
        <v>560.64</v>
      </c>
    </row>
    <row r="45" spans="1:6" s="54" customFormat="1" ht="12.75">
      <c r="A45" s="88">
        <v>2.14</v>
      </c>
      <c r="B45" s="87" t="s">
        <v>153</v>
      </c>
      <c r="C45" s="146">
        <v>0.24</v>
      </c>
      <c r="D45" s="146" t="s">
        <v>78</v>
      </c>
      <c r="E45" s="146"/>
      <c r="F45" s="146">
        <v>1046.63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46" t="s">
        <v>78</v>
      </c>
      <c r="E46" s="146"/>
      <c r="F46" s="146">
        <f>C46*12*C7</f>
        <v>534.8159999999999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45">
        <f>C47*12*C7</f>
        <v>267.40799999999996</v>
      </c>
    </row>
    <row r="48" spans="1:6" s="54" customFormat="1" ht="12.75">
      <c r="A48" s="86">
        <v>2.17</v>
      </c>
      <c r="B48" s="87" t="s">
        <v>154</v>
      </c>
      <c r="C48" s="146">
        <v>4.69</v>
      </c>
      <c r="D48" s="164" t="s">
        <v>78</v>
      </c>
      <c r="E48" s="164"/>
      <c r="F48" s="145">
        <v>20890.63</v>
      </c>
    </row>
    <row r="49" spans="1:6" s="54" customFormat="1" ht="12.75">
      <c r="A49" s="86">
        <v>2.18</v>
      </c>
      <c r="B49" s="87" t="s">
        <v>155</v>
      </c>
      <c r="C49" s="146">
        <v>1.4</v>
      </c>
      <c r="D49" s="146" t="s">
        <v>78</v>
      </c>
      <c r="E49" s="146"/>
      <c r="F49" s="146">
        <v>6216.98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46">
        <v>713.09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46">
        <v>576.16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3390.89</v>
      </c>
    </row>
    <row r="53" spans="1:6" s="54" customFormat="1" ht="12.75">
      <c r="A53" s="77"/>
      <c r="B53" s="203" t="s">
        <v>212</v>
      </c>
      <c r="C53" s="237"/>
      <c r="D53" s="237"/>
      <c r="E53" s="256"/>
      <c r="F53" s="237"/>
    </row>
    <row r="54" spans="1:6" s="54" customFormat="1" ht="12.75">
      <c r="A54" s="101"/>
      <c r="B54" s="184" t="s">
        <v>187</v>
      </c>
      <c r="C54" s="195">
        <f>SUM(C19:C53)</f>
        <v>14.74</v>
      </c>
      <c r="D54" s="191"/>
      <c r="E54" s="195"/>
      <c r="F54" s="191">
        <f>SUM(F19:F53)</f>
        <v>65613.03199999999</v>
      </c>
    </row>
    <row r="55" spans="1:6" s="54" customFormat="1" ht="12.75">
      <c r="A55" s="91"/>
      <c r="B55" s="185" t="s">
        <v>210</v>
      </c>
      <c r="C55" s="165"/>
      <c r="D55" s="143"/>
      <c r="E55" s="165"/>
      <c r="F55" s="143"/>
    </row>
    <row r="56" spans="1:6" s="54" customFormat="1" ht="12.75">
      <c r="A56" s="92"/>
      <c r="B56" s="186" t="s">
        <v>183</v>
      </c>
      <c r="C56" s="166"/>
      <c r="D56" s="144"/>
      <c r="E56" s="166"/>
      <c r="F56" s="144"/>
    </row>
    <row r="57" spans="1:6" s="54" customFormat="1" ht="12.75">
      <c r="A57" s="81"/>
      <c r="B57" s="197" t="s">
        <v>202</v>
      </c>
      <c r="C57" s="166"/>
      <c r="D57" s="166"/>
      <c r="E57" s="166"/>
      <c r="F57" s="187">
        <f>F54+C10-E10</f>
        <v>14818.231999999989</v>
      </c>
    </row>
  </sheetData>
  <sheetProtection/>
  <mergeCells count="11">
    <mergeCell ref="F35:F36"/>
    <mergeCell ref="C52:C53"/>
    <mergeCell ref="D52:D53"/>
    <mergeCell ref="E52:E53"/>
    <mergeCell ref="F52:F53"/>
    <mergeCell ref="C33:C34"/>
    <mergeCell ref="D33:D34"/>
    <mergeCell ref="E33:E34"/>
    <mergeCell ref="F33:F34"/>
    <mergeCell ref="C35:C36"/>
    <mergeCell ref="D35:D36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"/>
  <sheetViews>
    <sheetView zoomScalePageLayoutView="0" workbookViewId="0" topLeftCell="A35">
      <selection activeCell="B18" sqref="B18"/>
    </sheetView>
  </sheetViews>
  <sheetFormatPr defaultColWidth="9.140625" defaultRowHeight="12.75"/>
  <cols>
    <col min="1" max="1" width="5.28125" style="0" bestFit="1" customWidth="1"/>
    <col min="2" max="2" width="70.140625" style="0" customWidth="1"/>
    <col min="3" max="3" width="14.57421875" style="136" bestFit="1" customWidth="1"/>
    <col min="4" max="4" width="16.00390625" style="136" customWidth="1"/>
    <col min="5" max="5" width="10.140625" style="136" bestFit="1" customWidth="1"/>
    <col min="6" max="6" width="14.57421875" style="159" bestFit="1" customWidth="1"/>
  </cols>
  <sheetData>
    <row r="1" ht="12.75">
      <c r="D1" s="136" t="s">
        <v>158</v>
      </c>
    </row>
    <row r="2" ht="12.75">
      <c r="D2" s="136" t="s">
        <v>159</v>
      </c>
    </row>
    <row r="4" spans="3:6" s="54" customFormat="1" ht="12.75">
      <c r="C4" s="159"/>
      <c r="D4" s="159"/>
      <c r="E4" s="159"/>
      <c r="F4" s="159"/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176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770.9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196224.96</v>
      </c>
      <c r="D11" s="173">
        <v>115666.69</v>
      </c>
      <c r="E11" s="173">
        <v>119740.3</v>
      </c>
      <c r="F11" s="140">
        <f>C11+D11-E11</f>
        <v>192151.35000000003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192151.35000000003</v>
      </c>
    </row>
    <row r="14" spans="1:6" s="54" customFormat="1" ht="12.75">
      <c r="A14" s="57"/>
      <c r="B14" s="60" t="s">
        <v>160</v>
      </c>
      <c r="C14" s="138">
        <f>E11/(C11+D11)</f>
        <v>0.3839163376127575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6" s="54" customFormat="1" ht="12.75">
      <c r="A16" s="61"/>
      <c r="B16" s="61"/>
      <c r="C16" s="158"/>
      <c r="D16" s="158"/>
      <c r="E16" s="158"/>
      <c r="F16" s="158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41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42"/>
    </row>
    <row r="20" spans="1:6" s="90" customFormat="1" ht="12.75">
      <c r="A20" s="58"/>
      <c r="B20" s="60" t="s">
        <v>204</v>
      </c>
      <c r="C20" s="139">
        <v>0.52</v>
      </c>
      <c r="D20" s="139" t="s">
        <v>78</v>
      </c>
      <c r="E20" s="139"/>
      <c r="F20" s="139">
        <v>4800</v>
      </c>
    </row>
    <row r="21" spans="1:6" s="90" customFormat="1" ht="12.75">
      <c r="A21" s="58"/>
      <c r="B21" s="109" t="s">
        <v>201</v>
      </c>
      <c r="C21" s="141">
        <v>0.11</v>
      </c>
      <c r="D21" s="139" t="s">
        <v>78</v>
      </c>
      <c r="E21" s="141"/>
      <c r="F21" s="162">
        <v>1040</v>
      </c>
    </row>
    <row r="22" spans="1:6" s="90" customFormat="1" ht="12.75">
      <c r="A22" s="58"/>
      <c r="B22" s="60" t="s">
        <v>215</v>
      </c>
      <c r="C22" s="139">
        <v>0.66</v>
      </c>
      <c r="D22" s="142" t="s">
        <v>78</v>
      </c>
      <c r="E22" s="139"/>
      <c r="F22" s="139">
        <f>C22*12*C8</f>
        <v>6105.527999999999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45">
        <v>17760.19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43"/>
    </row>
    <row r="25" spans="1:6" s="54" customFormat="1" ht="12.75">
      <c r="A25" s="77"/>
      <c r="B25" s="78" t="s">
        <v>135</v>
      </c>
      <c r="C25" s="165"/>
      <c r="D25" s="165"/>
      <c r="E25" s="165"/>
      <c r="F25" s="143"/>
    </row>
    <row r="26" spans="1:6" s="54" customFormat="1" ht="12.75">
      <c r="A26" s="80"/>
      <c r="B26" s="81" t="s">
        <v>136</v>
      </c>
      <c r="C26" s="166"/>
      <c r="D26" s="166"/>
      <c r="E26" s="166"/>
      <c r="F26" s="144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45">
        <f>C27*12*C8</f>
        <v>1387.62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44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45">
        <f>C29*12*C8</f>
        <v>370.032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44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45">
        <f>C31*12*C8</f>
        <v>3700.3200000000006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43"/>
    </row>
    <row r="33" spans="1:6" s="54" customFormat="1" ht="12.75">
      <c r="A33" s="80"/>
      <c r="B33" s="81" t="s">
        <v>142</v>
      </c>
      <c r="C33" s="166"/>
      <c r="D33" s="166"/>
      <c r="E33" s="144"/>
      <c r="F33" s="144"/>
    </row>
    <row r="34" spans="1:6" s="54" customFormat="1" ht="12.75">
      <c r="A34" s="74">
        <v>2.5</v>
      </c>
      <c r="B34" s="83" t="s">
        <v>143</v>
      </c>
      <c r="C34" s="242">
        <v>1.26</v>
      </c>
      <c r="D34" s="275" t="s">
        <v>78</v>
      </c>
      <c r="E34" s="242"/>
      <c r="F34" s="242">
        <f>C34*12*C8</f>
        <v>11656.008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1942.668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45">
        <f>C38*12*C8</f>
        <v>3792.828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44"/>
    </row>
    <row r="40" spans="1:6" s="54" customFormat="1" ht="25.5">
      <c r="A40" s="74">
        <v>2.8</v>
      </c>
      <c r="B40" s="85" t="s">
        <v>174</v>
      </c>
      <c r="C40" s="164">
        <v>0.18</v>
      </c>
      <c r="D40" s="164" t="s">
        <v>78</v>
      </c>
      <c r="E40" s="164"/>
      <c r="F40" s="145">
        <f>C40*12*C8</f>
        <v>1665.144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78" t="s">
        <v>78</v>
      </c>
      <c r="E41" s="146"/>
      <c r="F41" s="146">
        <f>C41*12*C8</f>
        <v>2035.176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46">
        <f>C42*12*C8</f>
        <v>1387.62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46">
        <v>1978.95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46">
        <v>5396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46">
        <v>1163.9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46">
        <v>2172.44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46">
        <f>C47*12*C8</f>
        <v>1110.096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45">
        <f>C48*12*C8</f>
        <v>555.048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45">
        <v>43361.83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46">
        <v>12904.33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46">
        <v>1480.13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46">
        <v>1195.9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7038.35</v>
      </c>
    </row>
    <row r="54" spans="1:6" s="54" customFormat="1" ht="12.75">
      <c r="A54" s="77"/>
      <c r="B54" s="203" t="s">
        <v>212</v>
      </c>
      <c r="C54" s="237"/>
      <c r="D54" s="237"/>
      <c r="E54" s="256"/>
      <c r="F54" s="237"/>
    </row>
    <row r="55" spans="1:6" s="54" customFormat="1" ht="12.75">
      <c r="A55" s="200"/>
      <c r="B55" s="201" t="s">
        <v>187</v>
      </c>
      <c r="C55" s="195">
        <f>SUM(C20:C54)</f>
        <v>14.690000000000001</v>
      </c>
      <c r="D55" s="191"/>
      <c r="E55" s="195"/>
      <c r="F55" s="191">
        <f>SUM(F20:F54)</f>
        <v>136000.108</v>
      </c>
    </row>
    <row r="56" spans="1:6" s="54" customFormat="1" ht="12.75">
      <c r="A56" s="78"/>
      <c r="B56" s="199" t="s">
        <v>210</v>
      </c>
      <c r="C56" s="165"/>
      <c r="D56" s="143"/>
      <c r="E56" s="165"/>
      <c r="F56" s="143"/>
    </row>
    <row r="57" spans="1:6" s="54" customFormat="1" ht="12.75">
      <c r="A57" s="81"/>
      <c r="B57" s="202" t="s">
        <v>183</v>
      </c>
      <c r="C57" s="166"/>
      <c r="D57" s="144"/>
      <c r="E57" s="166"/>
      <c r="F57" s="144"/>
    </row>
    <row r="58" spans="1:6" ht="12.75">
      <c r="A58" s="196"/>
      <c r="B58" s="197" t="s">
        <v>202</v>
      </c>
      <c r="C58" s="198"/>
      <c r="D58" s="198"/>
      <c r="E58" s="198"/>
      <c r="F58" s="187">
        <f>F55+C11-E11</f>
        <v>212484.76799999998</v>
      </c>
    </row>
  </sheetData>
  <sheetProtection/>
  <mergeCells count="11">
    <mergeCell ref="F36:F37"/>
    <mergeCell ref="C53:C54"/>
    <mergeCell ref="D53:D54"/>
    <mergeCell ref="E53:E54"/>
    <mergeCell ref="F53:F54"/>
    <mergeCell ref="C34:C35"/>
    <mergeCell ref="D34:D35"/>
    <mergeCell ref="E34:E35"/>
    <mergeCell ref="F34:F35"/>
    <mergeCell ref="C36:C37"/>
    <mergeCell ref="D36:D37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A1:F61"/>
  <sheetViews>
    <sheetView zoomScalePageLayoutView="0" workbookViewId="0" topLeftCell="A16">
      <selection activeCell="B18" sqref="B18"/>
    </sheetView>
  </sheetViews>
  <sheetFormatPr defaultColWidth="9.140625" defaultRowHeight="12.75"/>
  <cols>
    <col min="1" max="1" width="5.28125" style="0" bestFit="1" customWidth="1"/>
    <col min="2" max="2" width="69.28125" style="0" customWidth="1"/>
    <col min="3" max="3" width="14.57421875" style="136" bestFit="1" customWidth="1"/>
    <col min="4" max="4" width="16.57421875" style="136" customWidth="1"/>
    <col min="5" max="5" width="10.140625" style="136" bestFit="1" customWidth="1"/>
    <col min="6" max="6" width="14.57421875" style="159" bestFit="1" customWidth="1"/>
  </cols>
  <sheetData>
    <row r="1" ht="12.75">
      <c r="D1" s="136" t="s">
        <v>158</v>
      </c>
    </row>
    <row r="2" ht="12.75">
      <c r="D2" s="136" t="s">
        <v>159</v>
      </c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177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757.5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10619.33</v>
      </c>
      <c r="D11" s="173">
        <v>108617.52</v>
      </c>
      <c r="E11" s="173">
        <v>108243.59</v>
      </c>
      <c r="F11" s="140">
        <f>C11+D11-E11</f>
        <v>10993.26000000001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10993.26000000001</v>
      </c>
    </row>
    <row r="14" spans="1:6" s="54" customFormat="1" ht="12.75">
      <c r="A14" s="57"/>
      <c r="B14" s="60" t="s">
        <v>160</v>
      </c>
      <c r="C14" s="138">
        <f>E11/(C11+D11)</f>
        <v>0.9078031665546347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6" s="54" customFormat="1" ht="12.75">
      <c r="A16" s="55"/>
      <c r="B16" s="61"/>
      <c r="C16" s="137"/>
      <c r="D16" s="158"/>
      <c r="E16" s="137"/>
      <c r="F16" s="137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71" t="s">
        <v>162</v>
      </c>
      <c r="E18" s="141"/>
      <c r="F18" s="162" t="s">
        <v>130</v>
      </c>
    </row>
    <row r="19" spans="1:6" s="54" customFormat="1" ht="12.75">
      <c r="A19" s="69"/>
      <c r="B19" s="70"/>
      <c r="C19" s="142" t="s">
        <v>131</v>
      </c>
      <c r="D19" s="172" t="s">
        <v>132</v>
      </c>
      <c r="E19" s="142"/>
      <c r="F19" s="163"/>
    </row>
    <row r="20" spans="1:6" s="90" customFormat="1" ht="12.75">
      <c r="A20" s="58"/>
      <c r="B20" s="60" t="s">
        <v>204</v>
      </c>
      <c r="C20" s="139">
        <v>0.52</v>
      </c>
      <c r="D20" s="139" t="s">
        <v>78</v>
      </c>
      <c r="E20" s="142"/>
      <c r="F20" s="142">
        <v>4800</v>
      </c>
    </row>
    <row r="21" spans="1:6" s="90" customFormat="1" ht="12.75">
      <c r="A21" s="58"/>
      <c r="B21" s="109" t="s">
        <v>201</v>
      </c>
      <c r="C21" s="141">
        <v>0.11</v>
      </c>
      <c r="D21" s="139" t="s">
        <v>78</v>
      </c>
      <c r="E21" s="139"/>
      <c r="F21" s="162">
        <v>1040</v>
      </c>
    </row>
    <row r="22" spans="1:6" s="90" customFormat="1" ht="12.75">
      <c r="A22" s="58"/>
      <c r="B22" s="60" t="s">
        <v>215</v>
      </c>
      <c r="C22" s="139">
        <v>0.66</v>
      </c>
      <c r="D22" s="142" t="s">
        <v>78</v>
      </c>
      <c r="E22" s="139"/>
      <c r="F22" s="139">
        <f>C22*12*C8</f>
        <v>5999.4</v>
      </c>
    </row>
    <row r="23" spans="1:6" s="54" customFormat="1" ht="12.75">
      <c r="A23" s="74">
        <v>2.1</v>
      </c>
      <c r="B23" s="75" t="s">
        <v>133</v>
      </c>
      <c r="C23" s="242">
        <v>1.92</v>
      </c>
      <c r="D23" s="242" t="s">
        <v>78</v>
      </c>
      <c r="E23" s="276"/>
      <c r="F23" s="248">
        <f>C23*C8*12</f>
        <v>17452.8</v>
      </c>
    </row>
    <row r="24" spans="1:6" s="54" customFormat="1" ht="12.75">
      <c r="A24" s="77"/>
      <c r="B24" s="78" t="s">
        <v>134</v>
      </c>
      <c r="C24" s="256"/>
      <c r="D24" s="256"/>
      <c r="E24" s="276"/>
      <c r="F24" s="277"/>
    </row>
    <row r="25" spans="1:6" s="54" customFormat="1" ht="12.75">
      <c r="A25" s="77"/>
      <c r="B25" s="78" t="s">
        <v>135</v>
      </c>
      <c r="C25" s="256"/>
      <c r="D25" s="256"/>
      <c r="E25" s="276"/>
      <c r="F25" s="277"/>
    </row>
    <row r="26" spans="1:6" s="54" customFormat="1" ht="12.75">
      <c r="A26" s="80"/>
      <c r="B26" s="81" t="s">
        <v>136</v>
      </c>
      <c r="C26" s="243"/>
      <c r="D26" s="243"/>
      <c r="E26" s="276"/>
      <c r="F26" s="249"/>
    </row>
    <row r="27" spans="1:6" s="54" customFormat="1" ht="12.75">
      <c r="A27" s="74">
        <v>2.2</v>
      </c>
      <c r="B27" s="83" t="s">
        <v>171</v>
      </c>
      <c r="C27" s="242">
        <v>0.15</v>
      </c>
      <c r="D27" s="242" t="s">
        <v>78</v>
      </c>
      <c r="E27" s="242"/>
      <c r="F27" s="242">
        <f>C27*12*C8</f>
        <v>1363.4999999999998</v>
      </c>
    </row>
    <row r="28" spans="1:6" s="54" customFormat="1" ht="12.75">
      <c r="A28" s="80"/>
      <c r="B28" s="84" t="s">
        <v>137</v>
      </c>
      <c r="C28" s="243"/>
      <c r="D28" s="243"/>
      <c r="E28" s="243"/>
      <c r="F28" s="243"/>
    </row>
    <row r="29" spans="1:6" s="54" customFormat="1" ht="12.75">
      <c r="A29" s="74">
        <v>2.3</v>
      </c>
      <c r="B29" s="83" t="s">
        <v>138</v>
      </c>
      <c r="C29" s="242">
        <v>0.04</v>
      </c>
      <c r="D29" s="242" t="s">
        <v>78</v>
      </c>
      <c r="E29" s="242"/>
      <c r="F29" s="242">
        <f>C29*12*C8</f>
        <v>363.59999999999997</v>
      </c>
    </row>
    <row r="30" spans="1:6" s="54" customFormat="1" ht="12.75">
      <c r="A30" s="80"/>
      <c r="B30" s="84" t="s">
        <v>139</v>
      </c>
      <c r="C30" s="243"/>
      <c r="D30" s="243"/>
      <c r="E30" s="243"/>
      <c r="F30" s="243"/>
    </row>
    <row r="31" spans="1:6" s="54" customFormat="1" ht="12.75">
      <c r="A31" s="74">
        <v>2.4</v>
      </c>
      <c r="B31" s="75" t="s">
        <v>140</v>
      </c>
      <c r="C31" s="242">
        <v>0.4</v>
      </c>
      <c r="D31" s="242" t="s">
        <v>78</v>
      </c>
      <c r="E31" s="242"/>
      <c r="F31" s="242">
        <f>C31*12*C8</f>
        <v>3636.0000000000005</v>
      </c>
    </row>
    <row r="32" spans="1:6" s="54" customFormat="1" ht="12.75">
      <c r="A32" s="77"/>
      <c r="B32" s="153" t="s">
        <v>205</v>
      </c>
      <c r="C32" s="256"/>
      <c r="D32" s="256"/>
      <c r="E32" s="256"/>
      <c r="F32" s="256"/>
    </row>
    <row r="33" spans="1:6" s="54" customFormat="1" ht="12.75">
      <c r="A33" s="80"/>
      <c r="B33" s="81" t="s">
        <v>142</v>
      </c>
      <c r="C33" s="243"/>
      <c r="D33" s="243"/>
      <c r="E33" s="243"/>
      <c r="F33" s="243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178</v>
      </c>
      <c r="E34" s="242"/>
      <c r="F34" s="242">
        <f>C34*12*C8</f>
        <v>11453.400000000001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164"/>
      <c r="F36" s="242">
        <f>C36*12*C8</f>
        <v>1908.9</v>
      </c>
    </row>
    <row r="37" spans="1:6" s="54" customFormat="1" ht="12.75">
      <c r="A37" s="80"/>
      <c r="B37" s="81" t="s">
        <v>146</v>
      </c>
      <c r="C37" s="243"/>
      <c r="D37" s="243"/>
      <c r="E37" s="166"/>
      <c r="F37" s="243"/>
    </row>
    <row r="38" spans="1:6" s="54" customFormat="1" ht="12.75">
      <c r="A38" s="74">
        <v>2.7</v>
      </c>
      <c r="B38" s="75" t="s">
        <v>147</v>
      </c>
      <c r="C38" s="242">
        <v>0.41</v>
      </c>
      <c r="D38" s="242" t="s">
        <v>78</v>
      </c>
      <c r="E38" s="164"/>
      <c r="F38" s="242">
        <f>C38*12*C8</f>
        <v>3726.9</v>
      </c>
    </row>
    <row r="39" spans="1:6" s="54" customFormat="1" ht="12.75">
      <c r="A39" s="80"/>
      <c r="B39" s="81" t="s">
        <v>148</v>
      </c>
      <c r="C39" s="243"/>
      <c r="D39" s="243"/>
      <c r="E39" s="166"/>
      <c r="F39" s="243"/>
    </row>
    <row r="40" spans="1:6" s="54" customFormat="1" ht="25.5">
      <c r="A40" s="74">
        <v>2.8</v>
      </c>
      <c r="B40" s="85" t="s">
        <v>174</v>
      </c>
      <c r="C40" s="164">
        <v>0.18</v>
      </c>
      <c r="D40" s="164" t="s">
        <v>78</v>
      </c>
      <c r="E40" s="164"/>
      <c r="F40" s="145">
        <f>C40*12*C8</f>
        <v>1636.2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46" t="s">
        <v>78</v>
      </c>
      <c r="E41" s="146"/>
      <c r="F41" s="146">
        <f>C41*12*C8</f>
        <v>1999.8000000000002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46">
        <f>C42*12*C8</f>
        <v>1363.4999999999998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46">
        <v>1944.46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46">
        <v>5302.5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46">
        <v>1143.6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46">
        <v>2134.68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46">
        <f>C47*12*C8</f>
        <v>1090.8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45">
        <f>C48*12*C8</f>
        <v>545.4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45">
        <v>42608.1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46">
        <v>12680.02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46">
        <f>C51*12*C8</f>
        <v>1454.3999999999999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46">
        <v>1175.11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6916.01</v>
      </c>
    </row>
    <row r="54" spans="1:6" s="54" customFormat="1" ht="12.75">
      <c r="A54" s="77"/>
      <c r="B54" s="203" t="s">
        <v>212</v>
      </c>
      <c r="C54" s="237"/>
      <c r="D54" s="237"/>
      <c r="E54" s="256"/>
      <c r="F54" s="237"/>
    </row>
    <row r="55" spans="1:6" s="54" customFormat="1" ht="12.75">
      <c r="A55" s="77"/>
      <c r="B55" s="91"/>
      <c r="C55" s="237"/>
      <c r="D55" s="237"/>
      <c r="E55" s="256"/>
      <c r="F55" s="237"/>
    </row>
    <row r="56" spans="1:6" s="54" customFormat="1" ht="12.75">
      <c r="A56" s="77"/>
      <c r="B56" s="91"/>
      <c r="C56" s="237"/>
      <c r="D56" s="237"/>
      <c r="E56" s="256"/>
      <c r="F56" s="237"/>
    </row>
    <row r="57" spans="1:6" s="54" customFormat="1" ht="12.75">
      <c r="A57" s="78"/>
      <c r="B57" s="91"/>
      <c r="C57" s="237"/>
      <c r="D57" s="237"/>
      <c r="E57" s="256"/>
      <c r="F57" s="237"/>
    </row>
    <row r="58" spans="1:6" s="54" customFormat="1" ht="12.75">
      <c r="A58" s="200"/>
      <c r="B58" s="94" t="s">
        <v>187</v>
      </c>
      <c r="C58" s="195">
        <f>SUM(C20:C57)</f>
        <v>14.690000000000001</v>
      </c>
      <c r="D58" s="195"/>
      <c r="E58" s="195"/>
      <c r="F58" s="191">
        <f>SUM(F20:F57)</f>
        <v>133739.08</v>
      </c>
    </row>
    <row r="59" spans="1:6" s="54" customFormat="1" ht="12.75">
      <c r="A59" s="78"/>
      <c r="B59" s="95" t="s">
        <v>210</v>
      </c>
      <c r="C59" s="165"/>
      <c r="D59" s="165"/>
      <c r="E59" s="165"/>
      <c r="F59" s="143"/>
    </row>
    <row r="60" spans="1:6" s="54" customFormat="1" ht="12.75">
      <c r="A60" s="81"/>
      <c r="B60" s="96" t="s">
        <v>183</v>
      </c>
      <c r="C60" s="166"/>
      <c r="D60" s="166"/>
      <c r="E60" s="166"/>
      <c r="F60" s="144"/>
    </row>
    <row r="61" spans="1:6" ht="12.75">
      <c r="A61" s="196"/>
      <c r="B61" s="197" t="s">
        <v>202</v>
      </c>
      <c r="C61" s="198"/>
      <c r="D61" s="198"/>
      <c r="E61" s="198"/>
      <c r="F61" s="187">
        <f>F58+C11-E11</f>
        <v>36114.81999999998</v>
      </c>
    </row>
  </sheetData>
  <sheetProtection/>
  <mergeCells count="30">
    <mergeCell ref="C23:C26"/>
    <mergeCell ref="D23:D26"/>
    <mergeCell ref="E23:E26"/>
    <mergeCell ref="F23:F26"/>
    <mergeCell ref="C29:C30"/>
    <mergeCell ref="D29:D30"/>
    <mergeCell ref="E29:E30"/>
    <mergeCell ref="F29:F30"/>
    <mergeCell ref="C27:C28"/>
    <mergeCell ref="D27:D28"/>
    <mergeCell ref="E27:E28"/>
    <mergeCell ref="F27:F28"/>
    <mergeCell ref="C34:C35"/>
    <mergeCell ref="D34:D35"/>
    <mergeCell ref="E34:E35"/>
    <mergeCell ref="F34:F35"/>
    <mergeCell ref="C31:C33"/>
    <mergeCell ref="D31:D33"/>
    <mergeCell ref="E31:E33"/>
    <mergeCell ref="F31:F33"/>
    <mergeCell ref="C53:C57"/>
    <mergeCell ref="D53:D57"/>
    <mergeCell ref="E53:E57"/>
    <mergeCell ref="F53:F57"/>
    <mergeCell ref="C36:C37"/>
    <mergeCell ref="D36:D37"/>
    <mergeCell ref="F36:F37"/>
    <mergeCell ref="C38:C39"/>
    <mergeCell ref="D38:D39"/>
    <mergeCell ref="F38:F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7"/>
  <sheetViews>
    <sheetView zoomScalePageLayoutView="0" workbookViewId="0" topLeftCell="A39">
      <selection activeCell="F6" sqref="F1:F16384"/>
    </sheetView>
  </sheetViews>
  <sheetFormatPr defaultColWidth="9.140625" defaultRowHeight="12.75"/>
  <cols>
    <col min="1" max="1" width="7.28125" style="0" customWidth="1"/>
    <col min="2" max="2" width="69.421875" style="0" customWidth="1"/>
    <col min="3" max="3" width="14.28125" style="129" customWidth="1"/>
    <col min="4" max="4" width="16.57421875" style="129" customWidth="1"/>
    <col min="5" max="5" width="12.8515625" style="0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29" t="s">
        <v>158</v>
      </c>
    </row>
    <row r="2" ht="12.75">
      <c r="D2" s="129" t="s">
        <v>159</v>
      </c>
    </row>
    <row r="5" spans="1:6" s="54" customFormat="1" ht="12.75">
      <c r="A5" s="51"/>
      <c r="B5" s="52" t="s">
        <v>184</v>
      </c>
      <c r="C5" s="52"/>
      <c r="D5" s="52"/>
      <c r="E5" s="53"/>
      <c r="F5" s="137"/>
    </row>
    <row r="6" spans="1:6" s="54" customFormat="1" ht="12.75">
      <c r="A6" s="51"/>
      <c r="B6" s="52" t="s">
        <v>88</v>
      </c>
      <c r="C6" s="52"/>
      <c r="D6" s="52"/>
      <c r="E6" s="53"/>
      <c r="F6" s="137"/>
    </row>
    <row r="7" spans="1:6" s="54" customFormat="1" ht="12.75">
      <c r="A7" s="51"/>
      <c r="B7" s="51" t="s">
        <v>67</v>
      </c>
      <c r="C7" s="52">
        <v>796.6</v>
      </c>
      <c r="D7" s="53"/>
      <c r="E7" s="51"/>
      <c r="F7" s="137"/>
    </row>
    <row r="8" spans="1:6" s="54" customFormat="1" ht="12.75">
      <c r="A8" s="56" t="s">
        <v>49</v>
      </c>
      <c r="B8" s="56" t="s">
        <v>50</v>
      </c>
      <c r="C8" s="56" t="s">
        <v>60</v>
      </c>
      <c r="D8" s="56" t="s">
        <v>51</v>
      </c>
      <c r="E8" s="56" t="s">
        <v>52</v>
      </c>
      <c r="F8" s="138" t="s">
        <v>60</v>
      </c>
    </row>
    <row r="9" spans="1:6" s="54" customFormat="1" ht="12.75">
      <c r="A9" s="56"/>
      <c r="B9" s="56" t="s">
        <v>55</v>
      </c>
      <c r="C9" s="56" t="s">
        <v>185</v>
      </c>
      <c r="D9" s="56"/>
      <c r="E9" s="56"/>
      <c r="F9" s="139"/>
    </row>
    <row r="10" spans="1:6" s="54" customFormat="1" ht="12.75">
      <c r="A10" s="58">
        <v>1</v>
      </c>
      <c r="B10" s="58" t="s">
        <v>181</v>
      </c>
      <c r="C10" s="56">
        <v>37726.18</v>
      </c>
      <c r="D10" s="130">
        <v>119573.52</v>
      </c>
      <c r="E10" s="103">
        <v>106192.37</v>
      </c>
      <c r="F10" s="140">
        <f>C10+D10-E10</f>
        <v>51107.330000000016</v>
      </c>
    </row>
    <row r="11" spans="1:6" s="54" customFormat="1" ht="12.75">
      <c r="A11" s="57"/>
      <c r="B11" s="57"/>
      <c r="C11" s="99"/>
      <c r="D11" s="131"/>
      <c r="E11" s="59"/>
      <c r="F11" s="140"/>
    </row>
    <row r="12" spans="1:6" s="54" customFormat="1" ht="12.75">
      <c r="A12" s="57"/>
      <c r="B12" s="60" t="s">
        <v>186</v>
      </c>
      <c r="C12" s="56"/>
      <c r="D12" s="56"/>
      <c r="E12" s="58"/>
      <c r="F12" s="138">
        <f>SUM(F10:F11)</f>
        <v>51107.330000000016</v>
      </c>
    </row>
    <row r="13" spans="1:6" s="54" customFormat="1" ht="12.75">
      <c r="A13" s="57"/>
      <c r="B13" s="60" t="s">
        <v>160</v>
      </c>
      <c r="C13" s="132">
        <f>E10/(C10+D10)</f>
        <v>0.6750958202717486</v>
      </c>
      <c r="D13" s="56"/>
      <c r="E13" s="58"/>
      <c r="F13" s="138"/>
    </row>
    <row r="14" spans="1:6" s="54" customFormat="1" ht="12.75">
      <c r="A14" s="55"/>
      <c r="B14" s="61"/>
      <c r="C14" s="53"/>
      <c r="D14" s="52"/>
      <c r="E14" s="51"/>
      <c r="F14" s="137"/>
    </row>
    <row r="15" spans="1:7" s="54" customFormat="1" ht="12.75">
      <c r="A15" s="55"/>
      <c r="B15" s="61" t="s">
        <v>182</v>
      </c>
      <c r="C15" s="53"/>
      <c r="D15" s="52" t="s">
        <v>165</v>
      </c>
      <c r="E15" s="51"/>
      <c r="F15" s="137"/>
      <c r="G15" s="63"/>
    </row>
    <row r="16" spans="1:6" s="54" customFormat="1" ht="12.75">
      <c r="A16" s="64">
        <v>2</v>
      </c>
      <c r="B16" s="66" t="s">
        <v>129</v>
      </c>
      <c r="C16" s="66" t="s">
        <v>161</v>
      </c>
      <c r="D16" s="66" t="s">
        <v>162</v>
      </c>
      <c r="E16" s="68"/>
      <c r="F16" s="141" t="s">
        <v>130</v>
      </c>
    </row>
    <row r="17" spans="1:6" s="54" customFormat="1" ht="12.75">
      <c r="A17" s="69"/>
      <c r="B17" s="70"/>
      <c r="C17" s="71" t="s">
        <v>131</v>
      </c>
      <c r="D17" s="71" t="s">
        <v>132</v>
      </c>
      <c r="E17" s="73"/>
      <c r="F17" s="142"/>
    </row>
    <row r="18" spans="1:6" s="90" customFormat="1" ht="12.75">
      <c r="A18" s="58"/>
      <c r="B18" s="60" t="s">
        <v>191</v>
      </c>
      <c r="C18" s="99">
        <v>4.42</v>
      </c>
      <c r="D18" s="99" t="s">
        <v>78</v>
      </c>
      <c r="E18" s="88"/>
      <c r="F18" s="139">
        <v>42240</v>
      </c>
    </row>
    <row r="19" spans="1:6" s="90" customFormat="1" ht="12.75">
      <c r="A19" s="58"/>
      <c r="B19" s="60" t="s">
        <v>204</v>
      </c>
      <c r="C19" s="99">
        <v>0.5</v>
      </c>
      <c r="D19" s="99" t="s">
        <v>78</v>
      </c>
      <c r="E19" s="88"/>
      <c r="F19" s="139">
        <v>4800</v>
      </c>
    </row>
    <row r="20" spans="1:6" s="90" customFormat="1" ht="12.75">
      <c r="A20" s="64"/>
      <c r="B20" s="60" t="s">
        <v>201</v>
      </c>
      <c r="C20" s="66">
        <v>0.11</v>
      </c>
      <c r="D20" s="99" t="s">
        <v>78</v>
      </c>
      <c r="E20" s="89"/>
      <c r="F20" s="162">
        <v>1040</v>
      </c>
    </row>
    <row r="21" spans="1:6" s="90" customFormat="1" ht="12.75">
      <c r="A21" s="58"/>
      <c r="B21" s="60" t="s">
        <v>215</v>
      </c>
      <c r="C21" s="139">
        <v>0.66</v>
      </c>
      <c r="D21" s="139" t="s">
        <v>78</v>
      </c>
      <c r="E21" s="139"/>
      <c r="F21" s="139">
        <f>C21*12*C7</f>
        <v>6309.072</v>
      </c>
    </row>
    <row r="22" spans="1:6" s="54" customFormat="1" ht="12" customHeight="1">
      <c r="A22" s="74">
        <v>2.1</v>
      </c>
      <c r="B22" s="75" t="s">
        <v>133</v>
      </c>
      <c r="C22" s="112">
        <v>1.92</v>
      </c>
      <c r="D22" s="112" t="s">
        <v>78</v>
      </c>
      <c r="E22" s="75"/>
      <c r="F22" s="167">
        <v>18352.27</v>
      </c>
    </row>
    <row r="23" spans="1:6" s="54" customFormat="1" ht="12.75">
      <c r="A23" s="77"/>
      <c r="B23" s="78" t="s">
        <v>134</v>
      </c>
      <c r="C23" s="116"/>
      <c r="D23" s="116"/>
      <c r="E23" s="78"/>
      <c r="F23" s="183"/>
    </row>
    <row r="24" spans="1:6" s="54" customFormat="1" ht="12.75">
      <c r="A24" s="77"/>
      <c r="B24" s="78" t="s">
        <v>135</v>
      </c>
      <c r="C24" s="116"/>
      <c r="D24" s="116"/>
      <c r="E24" s="78"/>
      <c r="F24" s="183"/>
    </row>
    <row r="25" spans="1:6" s="54" customFormat="1" ht="12.75">
      <c r="A25" s="80"/>
      <c r="B25" s="81" t="s">
        <v>136</v>
      </c>
      <c r="C25" s="113"/>
      <c r="D25" s="113"/>
      <c r="E25" s="81"/>
      <c r="F25" s="168"/>
    </row>
    <row r="26" spans="1:6" s="54" customFormat="1" ht="12.75">
      <c r="A26" s="74">
        <v>2.2</v>
      </c>
      <c r="B26" s="83" t="s">
        <v>171</v>
      </c>
      <c r="C26" s="112">
        <v>0.08</v>
      </c>
      <c r="D26" s="112" t="s">
        <v>78</v>
      </c>
      <c r="E26" s="76"/>
      <c r="F26" s="167">
        <f>C26*12*C7</f>
        <v>764.736</v>
      </c>
    </row>
    <row r="27" spans="1:6" s="54" customFormat="1" ht="12.75">
      <c r="A27" s="80"/>
      <c r="B27" s="84" t="s">
        <v>137</v>
      </c>
      <c r="C27" s="113"/>
      <c r="D27" s="113"/>
      <c r="E27" s="82"/>
      <c r="F27" s="168"/>
    </row>
    <row r="28" spans="1:6" s="54" customFormat="1" ht="12.75">
      <c r="A28" s="74">
        <v>2.3</v>
      </c>
      <c r="B28" s="147" t="s">
        <v>206</v>
      </c>
      <c r="C28" s="112">
        <v>0.04</v>
      </c>
      <c r="D28" s="112" t="s">
        <v>78</v>
      </c>
      <c r="E28" s="76"/>
      <c r="F28" s="167">
        <f>C28*12*C7</f>
        <v>382.368</v>
      </c>
    </row>
    <row r="29" spans="1:6" s="54" customFormat="1" ht="12.75">
      <c r="A29" s="80"/>
      <c r="B29" s="84" t="s">
        <v>139</v>
      </c>
      <c r="C29" s="113"/>
      <c r="D29" s="113"/>
      <c r="E29" s="82"/>
      <c r="F29" s="168"/>
    </row>
    <row r="30" spans="1:6" s="54" customFormat="1" ht="12.75">
      <c r="A30" s="74">
        <v>2.4</v>
      </c>
      <c r="B30" s="75" t="s">
        <v>140</v>
      </c>
      <c r="C30" s="112">
        <v>0.06</v>
      </c>
      <c r="D30" s="112" t="s">
        <v>78</v>
      </c>
      <c r="E30" s="76"/>
      <c r="F30" s="167">
        <f>C30*12*C7</f>
        <v>573.552</v>
      </c>
    </row>
    <row r="31" spans="1:6" s="54" customFormat="1" ht="12.75">
      <c r="A31" s="77"/>
      <c r="B31" s="78" t="s">
        <v>205</v>
      </c>
      <c r="C31" s="116"/>
      <c r="D31" s="116"/>
      <c r="E31" s="79"/>
      <c r="F31" s="183"/>
    </row>
    <row r="32" spans="1:6" s="54" customFormat="1" ht="12" customHeight="1">
      <c r="A32" s="80"/>
      <c r="B32" s="81" t="s">
        <v>142</v>
      </c>
      <c r="C32" s="113"/>
      <c r="D32" s="113"/>
      <c r="E32" s="82"/>
      <c r="F32" s="168"/>
    </row>
    <row r="33" spans="1:6" s="54" customFormat="1" ht="12.75">
      <c r="A33" s="74">
        <v>2.5</v>
      </c>
      <c r="B33" s="83" t="s">
        <v>143</v>
      </c>
      <c r="C33" s="242">
        <v>1.26</v>
      </c>
      <c r="D33" s="240" t="s">
        <v>78</v>
      </c>
      <c r="E33" s="240"/>
      <c r="F33" s="242">
        <f>C33*12*C7</f>
        <v>12044.592</v>
      </c>
    </row>
    <row r="34" spans="1:6" s="54" customFormat="1" ht="12.75">
      <c r="A34" s="80"/>
      <c r="B34" s="84" t="s">
        <v>144</v>
      </c>
      <c r="C34" s="243"/>
      <c r="D34" s="241"/>
      <c r="E34" s="241"/>
      <c r="F34" s="243"/>
    </row>
    <row r="35" spans="1:6" s="54" customFormat="1" ht="12.75">
      <c r="A35" s="74">
        <v>2.6</v>
      </c>
      <c r="B35" s="78" t="s">
        <v>145</v>
      </c>
      <c r="C35" s="116">
        <v>0.21</v>
      </c>
      <c r="D35" s="112" t="s">
        <v>78</v>
      </c>
      <c r="E35" s="75"/>
      <c r="F35" s="167">
        <f>C35*12*C7</f>
        <v>2007.432</v>
      </c>
    </row>
    <row r="36" spans="1:6" s="54" customFormat="1" ht="12.75">
      <c r="A36" s="80"/>
      <c r="B36" s="81" t="s">
        <v>146</v>
      </c>
      <c r="C36" s="113"/>
      <c r="D36" s="113"/>
      <c r="E36" s="81"/>
      <c r="F36" s="168"/>
    </row>
    <row r="37" spans="1:6" s="54" customFormat="1" ht="12.75">
      <c r="A37" s="74">
        <v>2.7</v>
      </c>
      <c r="B37" s="75" t="s">
        <v>147</v>
      </c>
      <c r="C37" s="164">
        <v>0.41</v>
      </c>
      <c r="D37" s="112" t="s">
        <v>78</v>
      </c>
      <c r="E37" s="75"/>
      <c r="F37" s="167">
        <f>C37*12*C7</f>
        <v>3919.272</v>
      </c>
    </row>
    <row r="38" spans="1:6" s="54" customFormat="1" ht="12.75">
      <c r="A38" s="80"/>
      <c r="B38" s="81" t="s">
        <v>148</v>
      </c>
      <c r="C38" s="113"/>
      <c r="D38" s="113"/>
      <c r="E38" s="81"/>
      <c r="F38" s="168"/>
    </row>
    <row r="39" spans="1:6" s="54" customFormat="1" ht="25.5">
      <c r="A39" s="74">
        <v>2.8</v>
      </c>
      <c r="B39" s="85" t="s">
        <v>174</v>
      </c>
      <c r="C39" s="112">
        <v>0.18</v>
      </c>
      <c r="D39" s="112" t="s">
        <v>78</v>
      </c>
      <c r="E39" s="75"/>
      <c r="F39" s="167">
        <f>C39*12*C7</f>
        <v>1720.6560000000002</v>
      </c>
    </row>
    <row r="40" spans="1:6" s="54" customFormat="1" ht="12.75">
      <c r="A40" s="86">
        <v>2.9</v>
      </c>
      <c r="B40" s="87" t="s">
        <v>149</v>
      </c>
      <c r="C40" s="119">
        <v>0.2</v>
      </c>
      <c r="D40" s="119" t="s">
        <v>78</v>
      </c>
      <c r="E40" s="87"/>
      <c r="F40" s="179">
        <f>C40*12*C7</f>
        <v>1911.8400000000004</v>
      </c>
    </row>
    <row r="41" spans="1:6" s="54" customFormat="1" ht="12.75">
      <c r="A41" s="86">
        <v>2.1</v>
      </c>
      <c r="B41" s="87" t="s">
        <v>150</v>
      </c>
      <c r="C41" s="119">
        <v>0.04</v>
      </c>
      <c r="D41" s="119" t="s">
        <v>78</v>
      </c>
      <c r="E41" s="87"/>
      <c r="F41" s="179">
        <v>361.52</v>
      </c>
    </row>
    <row r="42" spans="1:6" s="54" customFormat="1" ht="12.75">
      <c r="A42" s="86">
        <v>2.11</v>
      </c>
      <c r="B42" s="87" t="s">
        <v>151</v>
      </c>
      <c r="C42" s="119">
        <v>0.21</v>
      </c>
      <c r="D42" s="119" t="s">
        <v>78</v>
      </c>
      <c r="E42" s="87"/>
      <c r="F42" s="179">
        <v>2044.92</v>
      </c>
    </row>
    <row r="43" spans="1:6" s="54" customFormat="1" ht="12.75">
      <c r="A43" s="86">
        <v>2.12</v>
      </c>
      <c r="B43" s="87" t="s">
        <v>152</v>
      </c>
      <c r="C43" s="119">
        <v>0.58</v>
      </c>
      <c r="D43" s="119" t="s">
        <v>78</v>
      </c>
      <c r="E43" s="87"/>
      <c r="F43" s="179">
        <v>5576.2</v>
      </c>
    </row>
    <row r="44" spans="1:6" s="54" customFormat="1" ht="19.5" customHeight="1">
      <c r="A44" s="86">
        <v>2.13</v>
      </c>
      <c r="B44" s="87" t="s">
        <v>163</v>
      </c>
      <c r="C44" s="119">
        <v>0.13</v>
      </c>
      <c r="D44" s="119" t="s">
        <v>78</v>
      </c>
      <c r="E44" s="87"/>
      <c r="F44" s="179">
        <v>1202</v>
      </c>
    </row>
    <row r="45" spans="1:6" s="54" customFormat="1" ht="12.75">
      <c r="A45" s="88">
        <v>2.14</v>
      </c>
      <c r="B45" s="87" t="s">
        <v>153</v>
      </c>
      <c r="C45" s="119">
        <v>0.23</v>
      </c>
      <c r="D45" s="119" t="s">
        <v>78</v>
      </c>
      <c r="E45" s="87"/>
      <c r="F45" s="179">
        <v>2244.87</v>
      </c>
    </row>
    <row r="46" spans="1:6" s="54" customFormat="1" ht="12.75">
      <c r="A46" s="89">
        <v>2.15</v>
      </c>
      <c r="B46" s="81" t="s">
        <v>170</v>
      </c>
      <c r="C46" s="112">
        <v>0.12</v>
      </c>
      <c r="D46" s="112" t="s">
        <v>78</v>
      </c>
      <c r="E46" s="75"/>
      <c r="F46" s="167">
        <f>C46*12*C7</f>
        <v>1147.104</v>
      </c>
    </row>
    <row r="47" spans="1:6" s="54" customFormat="1" ht="12.75">
      <c r="A47" s="74">
        <v>2.16</v>
      </c>
      <c r="B47" s="81" t="s">
        <v>164</v>
      </c>
      <c r="C47" s="112">
        <v>0.06</v>
      </c>
      <c r="D47" s="112" t="s">
        <v>78</v>
      </c>
      <c r="E47" s="75"/>
      <c r="F47" s="167">
        <f>C47*12*C7</f>
        <v>573.552</v>
      </c>
    </row>
    <row r="48" spans="1:6" s="54" customFormat="1" ht="12.75">
      <c r="A48" s="86">
        <v>2.17</v>
      </c>
      <c r="B48" s="87" t="s">
        <v>154</v>
      </c>
      <c r="C48" s="119">
        <v>4.69</v>
      </c>
      <c r="D48" s="119" t="s">
        <v>78</v>
      </c>
      <c r="E48" s="87"/>
      <c r="F48" s="179">
        <v>44807.41</v>
      </c>
    </row>
    <row r="49" spans="1:6" s="54" customFormat="1" ht="12.75">
      <c r="A49" s="86">
        <v>2.18</v>
      </c>
      <c r="B49" s="87" t="s">
        <v>155</v>
      </c>
      <c r="C49" s="119">
        <v>1.39</v>
      </c>
      <c r="D49" s="119" t="s">
        <v>78</v>
      </c>
      <c r="E49" s="87"/>
      <c r="F49" s="179">
        <v>13334.53</v>
      </c>
    </row>
    <row r="50" spans="1:6" s="54" customFormat="1" ht="12.75">
      <c r="A50" s="86">
        <v>2.19</v>
      </c>
      <c r="B50" s="87" t="s">
        <v>156</v>
      </c>
      <c r="C50" s="119">
        <v>0.16</v>
      </c>
      <c r="D50" s="119" t="s">
        <v>78</v>
      </c>
      <c r="E50" s="87"/>
      <c r="F50" s="179">
        <v>1529.47</v>
      </c>
    </row>
    <row r="51" spans="1:6" s="54" customFormat="1" ht="12.75">
      <c r="A51" s="86">
        <v>2.2</v>
      </c>
      <c r="B51" s="87" t="s">
        <v>157</v>
      </c>
      <c r="C51" s="119">
        <v>0.13</v>
      </c>
      <c r="D51" s="119" t="s">
        <v>78</v>
      </c>
      <c r="E51" s="87"/>
      <c r="F51" s="179">
        <v>1235.77</v>
      </c>
    </row>
    <row r="52" spans="1:6" s="54" customFormat="1" ht="12.75">
      <c r="A52" s="90">
        <v>2.21</v>
      </c>
      <c r="B52" s="204" t="s">
        <v>213</v>
      </c>
      <c r="C52" s="244">
        <v>0.76</v>
      </c>
      <c r="D52" s="250" t="s">
        <v>78</v>
      </c>
      <c r="E52" s="252"/>
      <c r="F52" s="254">
        <v>7272.99</v>
      </c>
    </row>
    <row r="53" spans="1:6" s="54" customFormat="1" ht="12.75">
      <c r="A53" s="77"/>
      <c r="B53" s="153" t="s">
        <v>212</v>
      </c>
      <c r="C53" s="245"/>
      <c r="D53" s="251"/>
      <c r="E53" s="253"/>
      <c r="F53" s="255"/>
    </row>
    <row r="54" spans="1:6" s="54" customFormat="1" ht="12.75">
      <c r="A54" s="200"/>
      <c r="B54" s="94" t="s">
        <v>187</v>
      </c>
      <c r="C54" s="206">
        <f>SUM(C18:C53)</f>
        <v>18.550000000000004</v>
      </c>
      <c r="D54" s="206"/>
      <c r="E54" s="94"/>
      <c r="F54" s="191">
        <f>SUM(F18:F53)</f>
        <v>177396.126</v>
      </c>
    </row>
    <row r="55" spans="1:6" s="54" customFormat="1" ht="12.75">
      <c r="A55" s="78"/>
      <c r="B55" s="95" t="s">
        <v>210</v>
      </c>
      <c r="C55" s="116"/>
      <c r="D55" s="116"/>
      <c r="E55" s="78"/>
      <c r="F55" s="183"/>
    </row>
    <row r="56" spans="1:6" s="54" customFormat="1" ht="12.75">
      <c r="A56" s="81"/>
      <c r="B56" s="96" t="s">
        <v>183</v>
      </c>
      <c r="C56" s="113"/>
      <c r="D56" s="113"/>
      <c r="E56" s="81"/>
      <c r="F56" s="168"/>
    </row>
    <row r="57" spans="1:6" s="54" customFormat="1" ht="12.75">
      <c r="A57" s="81"/>
      <c r="B57" s="197" t="s">
        <v>202</v>
      </c>
      <c r="C57" s="113"/>
      <c r="D57" s="113"/>
      <c r="E57" s="81"/>
      <c r="F57" s="187">
        <f>F54+C10-E10</f>
        <v>108929.93599999999</v>
      </c>
    </row>
  </sheetData>
  <sheetProtection/>
  <mergeCells count="8">
    <mergeCell ref="F33:F34"/>
    <mergeCell ref="D52:D53"/>
    <mergeCell ref="E52:E53"/>
    <mergeCell ref="F52:F53"/>
    <mergeCell ref="C33:C34"/>
    <mergeCell ref="C52:C53"/>
    <mergeCell ref="D33:D34"/>
    <mergeCell ref="E33:E34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F59"/>
  <sheetViews>
    <sheetView zoomScalePageLayoutView="0" workbookViewId="0" topLeftCell="A37">
      <selection activeCell="B18" sqref="B18"/>
    </sheetView>
  </sheetViews>
  <sheetFormatPr defaultColWidth="9.140625" defaultRowHeight="12.75"/>
  <cols>
    <col min="1" max="1" width="5.28125" style="0" bestFit="1" customWidth="1"/>
    <col min="2" max="2" width="70.00390625" style="0" customWidth="1"/>
    <col min="3" max="3" width="14.57421875" style="136" bestFit="1" customWidth="1"/>
    <col min="4" max="4" width="16.8515625" style="136" customWidth="1"/>
    <col min="5" max="5" width="10.140625" style="136" bestFit="1" customWidth="1"/>
    <col min="6" max="6" width="14.57421875" style="159" bestFit="1" customWidth="1"/>
  </cols>
  <sheetData>
    <row r="1" ht="12.75">
      <c r="D1" s="136" t="s">
        <v>158</v>
      </c>
    </row>
    <row r="2" ht="12.75">
      <c r="D2" s="136" t="s">
        <v>159</v>
      </c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180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1224.6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99263.38</v>
      </c>
      <c r="D11" s="173">
        <v>202222.68</v>
      </c>
      <c r="E11" s="173">
        <v>201288.78</v>
      </c>
      <c r="F11" s="140">
        <f>C11+D11-E11</f>
        <v>100197.28</v>
      </c>
    </row>
    <row r="12" spans="1:6" s="54" customFormat="1" ht="12.75">
      <c r="A12" s="57"/>
      <c r="B12" s="57"/>
      <c r="C12" s="139"/>
      <c r="D12" s="161"/>
      <c r="E12" s="161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100197.28</v>
      </c>
    </row>
    <row r="14" spans="1:6" s="54" customFormat="1" ht="12.75">
      <c r="A14" s="57"/>
      <c r="B14" s="60" t="s">
        <v>160</v>
      </c>
      <c r="C14" s="138">
        <f>E11/(C11+D11)</f>
        <v>0.6676553469835388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6" s="54" customFormat="1" ht="12.75">
      <c r="A16" s="55"/>
      <c r="B16" s="61"/>
      <c r="C16" s="137"/>
      <c r="D16" s="158"/>
      <c r="E16" s="137"/>
      <c r="F16" s="137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104"/>
      <c r="B20" s="109" t="s">
        <v>201</v>
      </c>
      <c r="C20" s="141">
        <v>0.11</v>
      </c>
      <c r="D20" s="141" t="s">
        <v>78</v>
      </c>
      <c r="E20" s="141"/>
      <c r="F20" s="141">
        <v>1560</v>
      </c>
    </row>
    <row r="21" spans="1:6" s="90" customFormat="1" ht="12.75">
      <c r="A21" s="64"/>
      <c r="B21" s="109" t="s">
        <v>208</v>
      </c>
      <c r="C21" s="141">
        <v>1.99</v>
      </c>
      <c r="D21" s="141" t="s">
        <v>78</v>
      </c>
      <c r="E21" s="141"/>
      <c r="F21" s="141">
        <v>29203.29</v>
      </c>
    </row>
    <row r="22" spans="1:6" s="90" customFormat="1" ht="12.75">
      <c r="A22" s="69"/>
      <c r="B22" s="181" t="s">
        <v>209</v>
      </c>
      <c r="C22" s="142"/>
      <c r="D22" s="142"/>
      <c r="E22" s="142"/>
      <c r="F22" s="142"/>
    </row>
    <row r="23" spans="1:6" s="90" customFormat="1" ht="12.75">
      <c r="A23" s="58"/>
      <c r="B23" s="60" t="s">
        <v>215</v>
      </c>
      <c r="C23" s="139">
        <v>0.66</v>
      </c>
      <c r="D23" s="142" t="s">
        <v>78</v>
      </c>
      <c r="E23" s="139"/>
      <c r="F23" s="139">
        <f>C23*12*C8</f>
        <v>9698.831999999999</v>
      </c>
    </row>
    <row r="24" spans="1:6" s="54" customFormat="1" ht="12.75">
      <c r="A24" s="78">
        <v>2.1</v>
      </c>
      <c r="B24" s="78" t="s">
        <v>133</v>
      </c>
      <c r="C24" s="256">
        <v>1.92</v>
      </c>
      <c r="D24" s="256" t="s">
        <v>78</v>
      </c>
      <c r="E24" s="165"/>
      <c r="F24" s="256">
        <v>28212.65</v>
      </c>
    </row>
    <row r="25" spans="1:6" s="54" customFormat="1" ht="12.75">
      <c r="A25" s="77"/>
      <c r="B25" s="78" t="s">
        <v>134</v>
      </c>
      <c r="C25" s="256"/>
      <c r="D25" s="256"/>
      <c r="E25" s="165"/>
      <c r="F25" s="256"/>
    </row>
    <row r="26" spans="1:6" s="54" customFormat="1" ht="12.75">
      <c r="A26" s="77"/>
      <c r="B26" s="78" t="s">
        <v>135</v>
      </c>
      <c r="C26" s="256"/>
      <c r="D26" s="256"/>
      <c r="E26" s="165"/>
      <c r="F26" s="256"/>
    </row>
    <row r="27" spans="1:6" s="54" customFormat="1" ht="12.75">
      <c r="A27" s="80"/>
      <c r="B27" s="81" t="s">
        <v>136</v>
      </c>
      <c r="C27" s="243"/>
      <c r="D27" s="243"/>
      <c r="E27" s="166"/>
      <c r="F27" s="243"/>
    </row>
    <row r="28" spans="1:6" s="54" customFormat="1" ht="12.75">
      <c r="A28" s="74">
        <v>2.2</v>
      </c>
      <c r="B28" s="83" t="s">
        <v>171</v>
      </c>
      <c r="C28" s="242">
        <v>0.15</v>
      </c>
      <c r="D28" s="242" t="s">
        <v>78</v>
      </c>
      <c r="E28" s="145"/>
      <c r="F28" s="242">
        <f>C28*12*C8</f>
        <v>2204.2799999999997</v>
      </c>
    </row>
    <row r="29" spans="1:6" s="54" customFormat="1" ht="12.75">
      <c r="A29" s="80"/>
      <c r="B29" s="84" t="s">
        <v>137</v>
      </c>
      <c r="C29" s="243"/>
      <c r="D29" s="243"/>
      <c r="E29" s="144"/>
      <c r="F29" s="243"/>
    </row>
    <row r="30" spans="1:6" s="54" customFormat="1" ht="12.75">
      <c r="A30" s="74">
        <v>2.3</v>
      </c>
      <c r="B30" s="83" t="s">
        <v>138</v>
      </c>
      <c r="C30" s="242">
        <v>0.04</v>
      </c>
      <c r="D30" s="242" t="s">
        <v>78</v>
      </c>
      <c r="E30" s="145"/>
      <c r="F30" s="242">
        <f>C30*12*C8</f>
        <v>587.8079999999999</v>
      </c>
    </row>
    <row r="31" spans="1:6" s="54" customFormat="1" ht="12.75">
      <c r="A31" s="80"/>
      <c r="B31" s="84" t="s">
        <v>139</v>
      </c>
      <c r="C31" s="243"/>
      <c r="D31" s="243"/>
      <c r="E31" s="144"/>
      <c r="F31" s="243"/>
    </row>
    <row r="32" spans="1:6" s="54" customFormat="1" ht="12.75">
      <c r="A32" s="74">
        <v>2.4</v>
      </c>
      <c r="B32" s="75" t="s">
        <v>140</v>
      </c>
      <c r="C32" s="242">
        <v>0.4</v>
      </c>
      <c r="D32" s="242" t="s">
        <v>78</v>
      </c>
      <c r="E32" s="145"/>
      <c r="F32" s="242">
        <f>C32*12*C8</f>
        <v>5878.080000000001</v>
      </c>
    </row>
    <row r="33" spans="1:6" s="54" customFormat="1" ht="12.75">
      <c r="A33" s="77"/>
      <c r="B33" s="78" t="s">
        <v>141</v>
      </c>
      <c r="C33" s="256"/>
      <c r="D33" s="256"/>
      <c r="E33" s="143"/>
      <c r="F33" s="256"/>
    </row>
    <row r="34" spans="1:6" s="54" customFormat="1" ht="12.75">
      <c r="A34" s="80"/>
      <c r="B34" s="81" t="s">
        <v>142</v>
      </c>
      <c r="C34" s="243"/>
      <c r="D34" s="243"/>
      <c r="E34" s="144"/>
      <c r="F34" s="243"/>
    </row>
    <row r="35" spans="1:6" s="54" customFormat="1" ht="12.75">
      <c r="A35" s="74">
        <v>2.5</v>
      </c>
      <c r="B35" s="83" t="s">
        <v>143</v>
      </c>
      <c r="C35" s="242">
        <v>1.26</v>
      </c>
      <c r="D35" s="242" t="s">
        <v>78</v>
      </c>
      <c r="E35" s="242"/>
      <c r="F35" s="242">
        <f>C35*12*C8</f>
        <v>18515.952</v>
      </c>
    </row>
    <row r="36" spans="1:6" s="54" customFormat="1" ht="12.75">
      <c r="A36" s="80"/>
      <c r="B36" s="84" t="s">
        <v>144</v>
      </c>
      <c r="C36" s="243"/>
      <c r="D36" s="243"/>
      <c r="E36" s="243"/>
      <c r="F36" s="243"/>
    </row>
    <row r="37" spans="1:6" s="54" customFormat="1" ht="12.75">
      <c r="A37" s="74">
        <v>2.6</v>
      </c>
      <c r="B37" s="78" t="s">
        <v>145</v>
      </c>
      <c r="C37" s="242">
        <v>0.21</v>
      </c>
      <c r="D37" s="242" t="s">
        <v>78</v>
      </c>
      <c r="E37" s="164"/>
      <c r="F37" s="242">
        <f>C37*12*C8</f>
        <v>3085.9919999999997</v>
      </c>
    </row>
    <row r="38" spans="1:6" s="54" customFormat="1" ht="12.75">
      <c r="A38" s="80"/>
      <c r="B38" s="81" t="s">
        <v>146</v>
      </c>
      <c r="C38" s="243"/>
      <c r="D38" s="243"/>
      <c r="E38" s="166"/>
      <c r="F38" s="243"/>
    </row>
    <row r="39" spans="1:6" s="54" customFormat="1" ht="12.75">
      <c r="A39" s="74">
        <v>2.7</v>
      </c>
      <c r="B39" s="75" t="s">
        <v>147</v>
      </c>
      <c r="C39" s="242">
        <v>0.41</v>
      </c>
      <c r="D39" s="242" t="s">
        <v>78</v>
      </c>
      <c r="E39" s="164"/>
      <c r="F39" s="242">
        <f>C39*12*C8</f>
        <v>6025.031999999999</v>
      </c>
    </row>
    <row r="40" spans="1:6" s="54" customFormat="1" ht="12.75">
      <c r="A40" s="80"/>
      <c r="B40" s="81" t="s">
        <v>148</v>
      </c>
      <c r="C40" s="243"/>
      <c r="D40" s="243"/>
      <c r="E40" s="166"/>
      <c r="F40" s="243"/>
    </row>
    <row r="41" spans="1:6" s="54" customFormat="1" ht="25.5">
      <c r="A41" s="74">
        <v>2.8</v>
      </c>
      <c r="B41" s="85" t="s">
        <v>174</v>
      </c>
      <c r="C41" s="164">
        <v>0.18</v>
      </c>
      <c r="D41" s="164" t="s">
        <v>78</v>
      </c>
      <c r="E41" s="164"/>
      <c r="F41" s="145">
        <f>C41*12*C8</f>
        <v>2645.136</v>
      </c>
    </row>
    <row r="42" spans="1:6" s="54" customFormat="1" ht="12.75">
      <c r="A42" s="86">
        <v>2.9</v>
      </c>
      <c r="B42" s="87" t="s">
        <v>149</v>
      </c>
      <c r="C42" s="146">
        <v>0.22</v>
      </c>
      <c r="D42" s="146" t="s">
        <v>78</v>
      </c>
      <c r="E42" s="146"/>
      <c r="F42" s="146">
        <f>C42*12*C8</f>
        <v>3232.944</v>
      </c>
    </row>
    <row r="43" spans="1:6" s="54" customFormat="1" ht="12.75">
      <c r="A43" s="86">
        <v>2.1</v>
      </c>
      <c r="B43" s="87" t="s">
        <v>150</v>
      </c>
      <c r="C43" s="146">
        <v>0.15</v>
      </c>
      <c r="D43" s="146" t="s">
        <v>78</v>
      </c>
      <c r="E43" s="146"/>
      <c r="F43" s="146">
        <f>C43*12*C8</f>
        <v>2204.2799999999997</v>
      </c>
    </row>
    <row r="44" spans="1:6" s="54" customFormat="1" ht="12.75">
      <c r="A44" s="86">
        <v>2.11</v>
      </c>
      <c r="B44" s="87" t="s">
        <v>151</v>
      </c>
      <c r="C44" s="146">
        <v>0.21</v>
      </c>
      <c r="D44" s="146" t="s">
        <v>78</v>
      </c>
      <c r="E44" s="146"/>
      <c r="F44" s="146">
        <v>3143.63</v>
      </c>
    </row>
    <row r="45" spans="1:6" s="54" customFormat="1" ht="12.75">
      <c r="A45" s="86">
        <v>2.12</v>
      </c>
      <c r="B45" s="87" t="s">
        <v>152</v>
      </c>
      <c r="C45" s="146">
        <v>0.29</v>
      </c>
      <c r="D45" s="146" t="s">
        <v>78</v>
      </c>
      <c r="E45" s="146"/>
      <c r="F45" s="146">
        <v>4287.5</v>
      </c>
    </row>
    <row r="46" spans="1:6" s="54" customFormat="1" ht="12.75">
      <c r="A46" s="86">
        <v>2.13</v>
      </c>
      <c r="B46" s="87" t="s">
        <v>163</v>
      </c>
      <c r="C46" s="146">
        <v>0.07</v>
      </c>
      <c r="D46" s="146" t="s">
        <v>78</v>
      </c>
      <c r="E46" s="146"/>
      <c r="F46" s="146">
        <v>925</v>
      </c>
    </row>
    <row r="47" spans="1:6" s="54" customFormat="1" ht="12.75">
      <c r="A47" s="88">
        <v>2.14</v>
      </c>
      <c r="B47" s="87" t="s">
        <v>153</v>
      </c>
      <c r="C47" s="146">
        <v>0.23</v>
      </c>
      <c r="D47" s="146" t="s">
        <v>78</v>
      </c>
      <c r="E47" s="146"/>
      <c r="F47" s="146">
        <v>3451</v>
      </c>
    </row>
    <row r="48" spans="1:6" s="54" customFormat="1" ht="12.75">
      <c r="A48" s="89">
        <v>2.15</v>
      </c>
      <c r="B48" s="81" t="s">
        <v>170</v>
      </c>
      <c r="C48" s="164">
        <v>0.12</v>
      </c>
      <c r="D48" s="164" t="s">
        <v>78</v>
      </c>
      <c r="E48" s="164"/>
      <c r="F48" s="145">
        <f>C48*12*C8</f>
        <v>1763.4239999999998</v>
      </c>
    </row>
    <row r="49" spans="1:6" s="54" customFormat="1" ht="12.75">
      <c r="A49" s="74">
        <v>2.16</v>
      </c>
      <c r="B49" s="81" t="s">
        <v>164</v>
      </c>
      <c r="C49" s="164">
        <v>0.06</v>
      </c>
      <c r="D49" s="164" t="s">
        <v>78</v>
      </c>
      <c r="E49" s="164"/>
      <c r="F49" s="145">
        <f>C49*12*C8</f>
        <v>881.7119999999999</v>
      </c>
    </row>
    <row r="50" spans="1:6" s="54" customFormat="1" ht="12.75">
      <c r="A50" s="86">
        <v>2.17</v>
      </c>
      <c r="B50" s="87" t="s">
        <v>154</v>
      </c>
      <c r="C50" s="146">
        <v>4.68</v>
      </c>
      <c r="D50" s="146" t="s">
        <v>78</v>
      </c>
      <c r="E50" s="146"/>
      <c r="F50" s="146">
        <v>68881.69</v>
      </c>
    </row>
    <row r="51" spans="1:6" s="54" customFormat="1" ht="12.75">
      <c r="A51" s="86">
        <v>2.18</v>
      </c>
      <c r="B51" s="87" t="s">
        <v>155</v>
      </c>
      <c r="C51" s="146">
        <v>1.39</v>
      </c>
      <c r="D51" s="146" t="s">
        <v>78</v>
      </c>
      <c r="E51" s="146"/>
      <c r="F51" s="146">
        <v>20498.95</v>
      </c>
    </row>
    <row r="52" spans="1:6" s="54" customFormat="1" ht="12.75">
      <c r="A52" s="86">
        <v>2.19</v>
      </c>
      <c r="B52" s="87" t="s">
        <v>156</v>
      </c>
      <c r="C52" s="146">
        <v>0.16</v>
      </c>
      <c r="D52" s="146" t="s">
        <v>78</v>
      </c>
      <c r="E52" s="146"/>
      <c r="F52" s="146">
        <v>2351.23</v>
      </c>
    </row>
    <row r="53" spans="1:6" s="54" customFormat="1" ht="12.75">
      <c r="A53" s="86">
        <v>2.2</v>
      </c>
      <c r="B53" s="87" t="s">
        <v>157</v>
      </c>
      <c r="C53" s="146">
        <v>0.13</v>
      </c>
      <c r="D53" s="146" t="s">
        <v>78</v>
      </c>
      <c r="E53" s="146"/>
      <c r="F53" s="146">
        <v>1899.72</v>
      </c>
    </row>
    <row r="54" spans="1:6" s="54" customFormat="1" ht="12.75">
      <c r="A54" s="90">
        <v>2.21</v>
      </c>
      <c r="B54" s="204" t="s">
        <v>213</v>
      </c>
      <c r="C54" s="236">
        <v>0.76</v>
      </c>
      <c r="D54" s="236" t="s">
        <v>78</v>
      </c>
      <c r="E54" s="242"/>
      <c r="F54" s="236">
        <v>11180.65</v>
      </c>
    </row>
    <row r="55" spans="1:6" s="54" customFormat="1" ht="12.75">
      <c r="A55" s="77"/>
      <c r="B55" s="203" t="s">
        <v>212</v>
      </c>
      <c r="C55" s="237"/>
      <c r="D55" s="237"/>
      <c r="E55" s="256"/>
      <c r="F55" s="237"/>
    </row>
    <row r="56" spans="1:6" s="54" customFormat="1" ht="12.75">
      <c r="A56" s="200"/>
      <c r="B56" s="184" t="s">
        <v>187</v>
      </c>
      <c r="C56" s="195">
        <f>SUM(C20:C55)</f>
        <v>15.8</v>
      </c>
      <c r="D56" s="195"/>
      <c r="E56" s="195"/>
      <c r="F56" s="191">
        <f>SUM(F20:F55)</f>
        <v>232318.78200000004</v>
      </c>
    </row>
    <row r="57" spans="1:6" s="54" customFormat="1" ht="12.75">
      <c r="A57" s="78"/>
      <c r="B57" s="185" t="s">
        <v>210</v>
      </c>
      <c r="C57" s="165"/>
      <c r="D57" s="165"/>
      <c r="E57" s="165"/>
      <c r="F57" s="143"/>
    </row>
    <row r="58" spans="1:6" s="54" customFormat="1" ht="12.75">
      <c r="A58" s="81"/>
      <c r="B58" s="186" t="s">
        <v>183</v>
      </c>
      <c r="C58" s="166"/>
      <c r="D58" s="166"/>
      <c r="E58" s="166"/>
      <c r="F58" s="144"/>
    </row>
    <row r="59" spans="1:6" ht="12.75">
      <c r="A59" s="196"/>
      <c r="B59" s="197" t="s">
        <v>202</v>
      </c>
      <c r="C59" s="198"/>
      <c r="D59" s="198"/>
      <c r="E59" s="198"/>
      <c r="F59" s="187">
        <f>F56+C11-E11</f>
        <v>130293.38200000001</v>
      </c>
    </row>
  </sheetData>
  <sheetProtection/>
  <mergeCells count="26">
    <mergeCell ref="C24:C27"/>
    <mergeCell ref="D24:D27"/>
    <mergeCell ref="F24:F27"/>
    <mergeCell ref="C28:C29"/>
    <mergeCell ref="D28:D29"/>
    <mergeCell ref="F28:F29"/>
    <mergeCell ref="C35:C36"/>
    <mergeCell ref="D35:D36"/>
    <mergeCell ref="E35:E36"/>
    <mergeCell ref="F35:F36"/>
    <mergeCell ref="C30:C31"/>
    <mergeCell ref="D30:D31"/>
    <mergeCell ref="F30:F31"/>
    <mergeCell ref="C32:C34"/>
    <mergeCell ref="D32:D34"/>
    <mergeCell ref="F32:F34"/>
    <mergeCell ref="C54:C55"/>
    <mergeCell ref="D54:D55"/>
    <mergeCell ref="E54:E55"/>
    <mergeCell ref="F54:F55"/>
    <mergeCell ref="C37:C38"/>
    <mergeCell ref="D37:D38"/>
    <mergeCell ref="F37:F38"/>
    <mergeCell ref="C39:C40"/>
    <mergeCell ref="D39:D40"/>
    <mergeCell ref="F39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A1:F60"/>
  <sheetViews>
    <sheetView zoomScalePageLayoutView="0" workbookViewId="0" topLeftCell="A47">
      <selection activeCell="H33" sqref="H33"/>
    </sheetView>
  </sheetViews>
  <sheetFormatPr defaultColWidth="9.140625" defaultRowHeight="12.75"/>
  <cols>
    <col min="1" max="1" width="5.28125" style="0" bestFit="1" customWidth="1"/>
    <col min="2" max="2" width="69.421875" style="0" customWidth="1"/>
    <col min="3" max="3" width="14.57421875" style="136" bestFit="1" customWidth="1"/>
    <col min="4" max="4" width="16.7109375" style="136" customWidth="1"/>
    <col min="5" max="5" width="9.421875" style="136" bestFit="1" customWidth="1"/>
    <col min="6" max="6" width="14.57421875" style="159" bestFit="1" customWidth="1"/>
  </cols>
  <sheetData>
    <row r="1" ht="12.75">
      <c r="D1" s="136" t="s">
        <v>158</v>
      </c>
    </row>
    <row r="2" ht="12.75">
      <c r="D2" s="136" t="s">
        <v>159</v>
      </c>
    </row>
    <row r="5" spans="3:6" s="54" customFormat="1" ht="12.75">
      <c r="C5" s="159"/>
      <c r="D5" s="159"/>
      <c r="E5" s="159"/>
      <c r="F5" s="159"/>
    </row>
    <row r="6" spans="1:6" s="54" customFormat="1" ht="12.75">
      <c r="A6" s="51"/>
      <c r="B6" s="52" t="s">
        <v>184</v>
      </c>
      <c r="C6" s="158"/>
      <c r="D6" s="158"/>
      <c r="E6" s="137"/>
      <c r="F6" s="137"/>
    </row>
    <row r="7" spans="1:6" s="54" customFormat="1" ht="12.75">
      <c r="A7" s="51"/>
      <c r="B7" s="52" t="s">
        <v>179</v>
      </c>
      <c r="C7" s="158"/>
      <c r="D7" s="158"/>
      <c r="E7" s="137"/>
      <c r="F7" s="137"/>
    </row>
    <row r="8" spans="1:6" s="54" customFormat="1" ht="12.75">
      <c r="A8" s="51"/>
      <c r="B8" s="51" t="s">
        <v>67</v>
      </c>
      <c r="C8" s="158">
        <v>612.5</v>
      </c>
      <c r="D8" s="137"/>
      <c r="E8" s="137"/>
      <c r="F8" s="137"/>
    </row>
    <row r="9" spans="1:6" s="54" customFormat="1" ht="12.75">
      <c r="A9" s="56" t="s">
        <v>49</v>
      </c>
      <c r="B9" s="56" t="s">
        <v>50</v>
      </c>
      <c r="C9" s="138" t="s">
        <v>60</v>
      </c>
      <c r="D9" s="138" t="s">
        <v>51</v>
      </c>
      <c r="E9" s="138" t="s">
        <v>52</v>
      </c>
      <c r="F9" s="138" t="s">
        <v>60</v>
      </c>
    </row>
    <row r="10" spans="1:6" s="54" customFormat="1" ht="12.75">
      <c r="A10" s="56"/>
      <c r="B10" s="56" t="s">
        <v>55</v>
      </c>
      <c r="C10" s="138" t="s">
        <v>185</v>
      </c>
      <c r="D10" s="138"/>
      <c r="E10" s="138"/>
      <c r="F10" s="139"/>
    </row>
    <row r="11" spans="1:6" s="54" customFormat="1" ht="12.75">
      <c r="A11" s="58">
        <v>1</v>
      </c>
      <c r="B11" s="58" t="s">
        <v>181</v>
      </c>
      <c r="C11" s="138">
        <v>83876.86</v>
      </c>
      <c r="D11" s="173">
        <v>84871.33</v>
      </c>
      <c r="E11" s="173">
        <v>69399.41</v>
      </c>
      <c r="F11" s="140">
        <f>C11+D11-E11</f>
        <v>99348.78</v>
      </c>
    </row>
    <row r="12" spans="1:6" s="54" customFormat="1" ht="12.75">
      <c r="A12" s="57"/>
      <c r="B12" s="57"/>
      <c r="C12" s="139"/>
      <c r="D12" s="161"/>
      <c r="E12" s="140"/>
      <c r="F12" s="140"/>
    </row>
    <row r="13" spans="1:6" s="54" customFormat="1" ht="12.75">
      <c r="A13" s="57"/>
      <c r="B13" s="60" t="s">
        <v>186</v>
      </c>
      <c r="C13" s="138"/>
      <c r="D13" s="138"/>
      <c r="E13" s="138"/>
      <c r="F13" s="138">
        <f>SUM(F11:F12)</f>
        <v>99348.78</v>
      </c>
    </row>
    <row r="14" spans="1:6" s="54" customFormat="1" ht="12.75">
      <c r="A14" s="57"/>
      <c r="B14" s="60" t="s">
        <v>160</v>
      </c>
      <c r="C14" s="138">
        <f>E11/(C11+D11)</f>
        <v>0.41126017410912674</v>
      </c>
      <c r="D14" s="138"/>
      <c r="E14" s="138"/>
      <c r="F14" s="138"/>
    </row>
    <row r="15" spans="1:6" s="54" customFormat="1" ht="12.75">
      <c r="A15" s="61"/>
      <c r="B15" s="61"/>
      <c r="C15" s="158"/>
      <c r="D15" s="158"/>
      <c r="E15" s="158"/>
      <c r="F15" s="158"/>
    </row>
    <row r="16" spans="1:6" s="54" customFormat="1" ht="12.75">
      <c r="A16" s="55"/>
      <c r="B16" s="61"/>
      <c r="C16" s="137"/>
      <c r="D16" s="158"/>
      <c r="E16" s="137"/>
      <c r="F16" s="137"/>
    </row>
    <row r="17" spans="1:6" s="54" customFormat="1" ht="12.75">
      <c r="A17" s="55"/>
      <c r="B17" s="61" t="s">
        <v>182</v>
      </c>
      <c r="C17" s="137"/>
      <c r="D17" s="158" t="s">
        <v>165</v>
      </c>
      <c r="E17" s="137"/>
      <c r="F17" s="137"/>
    </row>
    <row r="18" spans="1:6" s="54" customFormat="1" ht="12.75">
      <c r="A18" s="64">
        <v>2</v>
      </c>
      <c r="B18" s="66" t="s">
        <v>129</v>
      </c>
      <c r="C18" s="141" t="s">
        <v>161</v>
      </c>
      <c r="D18" s="141" t="s">
        <v>162</v>
      </c>
      <c r="E18" s="171"/>
      <c r="F18" s="162" t="s">
        <v>130</v>
      </c>
    </row>
    <row r="19" spans="1:6" s="54" customFormat="1" ht="12.75">
      <c r="A19" s="69"/>
      <c r="B19" s="70"/>
      <c r="C19" s="142" t="s">
        <v>131</v>
      </c>
      <c r="D19" s="142" t="s">
        <v>132</v>
      </c>
      <c r="E19" s="172"/>
      <c r="F19" s="163"/>
    </row>
    <row r="20" spans="1:6" s="90" customFormat="1" ht="12.75">
      <c r="A20" s="104"/>
      <c r="B20" s="109" t="s">
        <v>201</v>
      </c>
      <c r="C20" s="141">
        <v>0.12</v>
      </c>
      <c r="D20" s="141" t="s">
        <v>78</v>
      </c>
      <c r="E20" s="139"/>
      <c r="F20" s="141">
        <v>910</v>
      </c>
    </row>
    <row r="21" spans="1:6" s="90" customFormat="1" ht="12.75">
      <c r="A21" s="64"/>
      <c r="B21" s="109" t="s">
        <v>207</v>
      </c>
      <c r="C21" s="141"/>
      <c r="D21" s="141"/>
      <c r="E21" s="141"/>
      <c r="F21" s="141"/>
    </row>
    <row r="22" spans="1:6" s="90" customFormat="1" ht="12.75" customHeight="1">
      <c r="A22" s="69"/>
      <c r="B22" s="181" t="s">
        <v>209</v>
      </c>
      <c r="C22" s="142">
        <v>2</v>
      </c>
      <c r="D22" s="142" t="s">
        <v>78</v>
      </c>
      <c r="E22" s="142"/>
      <c r="F22" s="142">
        <v>14745.3</v>
      </c>
    </row>
    <row r="23" spans="1:6" s="90" customFormat="1" ht="12.75" customHeight="1">
      <c r="A23" s="58"/>
      <c r="B23" s="60" t="s">
        <v>215</v>
      </c>
      <c r="C23" s="139">
        <v>0.66</v>
      </c>
      <c r="D23" s="142" t="s">
        <v>78</v>
      </c>
      <c r="E23" s="139"/>
      <c r="F23" s="139">
        <f>C23*12*C8</f>
        <v>4851</v>
      </c>
    </row>
    <row r="24" spans="1:6" s="54" customFormat="1" ht="12.75">
      <c r="A24" s="78">
        <v>2.1</v>
      </c>
      <c r="B24" s="78" t="s">
        <v>133</v>
      </c>
      <c r="C24" s="256">
        <v>1.92</v>
      </c>
      <c r="D24" s="256" t="s">
        <v>78</v>
      </c>
      <c r="E24" s="165"/>
      <c r="F24" s="256">
        <v>14110.93</v>
      </c>
    </row>
    <row r="25" spans="1:6" s="54" customFormat="1" ht="12.75">
      <c r="A25" s="77"/>
      <c r="B25" s="78" t="s">
        <v>134</v>
      </c>
      <c r="C25" s="256"/>
      <c r="D25" s="256"/>
      <c r="E25" s="165"/>
      <c r="F25" s="256"/>
    </row>
    <row r="26" spans="1:6" s="54" customFormat="1" ht="12.75">
      <c r="A26" s="77"/>
      <c r="B26" s="78" t="s">
        <v>135</v>
      </c>
      <c r="C26" s="256"/>
      <c r="D26" s="256"/>
      <c r="E26" s="165"/>
      <c r="F26" s="256"/>
    </row>
    <row r="27" spans="1:6" s="54" customFormat="1" ht="12.75">
      <c r="A27" s="80"/>
      <c r="B27" s="81" t="s">
        <v>136</v>
      </c>
      <c r="C27" s="243"/>
      <c r="D27" s="243"/>
      <c r="E27" s="166"/>
      <c r="F27" s="243"/>
    </row>
    <row r="28" spans="1:6" s="54" customFormat="1" ht="12.75">
      <c r="A28" s="74">
        <v>2.2</v>
      </c>
      <c r="B28" s="83" t="s">
        <v>171</v>
      </c>
      <c r="C28" s="242">
        <v>0.15</v>
      </c>
      <c r="D28" s="242" t="s">
        <v>78</v>
      </c>
      <c r="E28" s="145"/>
      <c r="F28" s="242">
        <f>C28*12*C8</f>
        <v>1102.5</v>
      </c>
    </row>
    <row r="29" spans="1:6" s="54" customFormat="1" ht="12.75">
      <c r="A29" s="80"/>
      <c r="B29" s="84" t="s">
        <v>137</v>
      </c>
      <c r="C29" s="243"/>
      <c r="D29" s="243"/>
      <c r="E29" s="144"/>
      <c r="F29" s="243"/>
    </row>
    <row r="30" spans="1:6" s="54" customFormat="1" ht="12.75">
      <c r="A30" s="74">
        <v>2.3</v>
      </c>
      <c r="B30" s="83" t="s">
        <v>138</v>
      </c>
      <c r="C30" s="242">
        <v>0.04</v>
      </c>
      <c r="D30" s="242" t="s">
        <v>78</v>
      </c>
      <c r="E30" s="145"/>
      <c r="F30" s="242">
        <f>C30*12*C8</f>
        <v>294</v>
      </c>
    </row>
    <row r="31" spans="1:6" s="54" customFormat="1" ht="12.75">
      <c r="A31" s="80"/>
      <c r="B31" s="84" t="s">
        <v>139</v>
      </c>
      <c r="C31" s="243"/>
      <c r="D31" s="243"/>
      <c r="E31" s="144"/>
      <c r="F31" s="243"/>
    </row>
    <row r="32" spans="1:6" s="54" customFormat="1" ht="12.75">
      <c r="A32" s="74">
        <v>2.4</v>
      </c>
      <c r="B32" s="75" t="s">
        <v>140</v>
      </c>
      <c r="C32" s="242">
        <v>0.4</v>
      </c>
      <c r="D32" s="242" t="s">
        <v>78</v>
      </c>
      <c r="E32" s="145"/>
      <c r="F32" s="242">
        <f>C32*12*C8</f>
        <v>2940.0000000000005</v>
      </c>
    </row>
    <row r="33" spans="1:6" s="54" customFormat="1" ht="12.75">
      <c r="A33" s="77"/>
      <c r="B33" s="153" t="s">
        <v>205</v>
      </c>
      <c r="C33" s="256"/>
      <c r="D33" s="256"/>
      <c r="E33" s="143"/>
      <c r="F33" s="256"/>
    </row>
    <row r="34" spans="1:6" s="54" customFormat="1" ht="12.75">
      <c r="A34" s="80"/>
      <c r="B34" s="81" t="s">
        <v>142</v>
      </c>
      <c r="C34" s="243"/>
      <c r="D34" s="243"/>
      <c r="E34" s="144"/>
      <c r="F34" s="243"/>
    </row>
    <row r="35" spans="1:6" s="54" customFormat="1" ht="12.75">
      <c r="A35" s="74">
        <v>2.5</v>
      </c>
      <c r="B35" s="83" t="s">
        <v>143</v>
      </c>
      <c r="C35" s="242">
        <v>1.26</v>
      </c>
      <c r="D35" s="242" t="s">
        <v>78</v>
      </c>
      <c r="E35" s="242"/>
      <c r="F35" s="242">
        <f>C35*12*C8</f>
        <v>9261</v>
      </c>
    </row>
    <row r="36" spans="1:6" s="54" customFormat="1" ht="12.75">
      <c r="A36" s="80"/>
      <c r="B36" s="84" t="s">
        <v>144</v>
      </c>
      <c r="C36" s="243"/>
      <c r="D36" s="243"/>
      <c r="E36" s="243"/>
      <c r="F36" s="243"/>
    </row>
    <row r="37" spans="1:6" s="54" customFormat="1" ht="12.75">
      <c r="A37" s="74">
        <v>2.6</v>
      </c>
      <c r="B37" s="78" t="s">
        <v>145</v>
      </c>
      <c r="C37" s="242">
        <v>0.21</v>
      </c>
      <c r="D37" s="242" t="s">
        <v>78</v>
      </c>
      <c r="E37" s="164"/>
      <c r="F37" s="242">
        <f>C37*12*C8</f>
        <v>1543.5</v>
      </c>
    </row>
    <row r="38" spans="1:6" s="54" customFormat="1" ht="12.75">
      <c r="A38" s="80"/>
      <c r="B38" s="81" t="s">
        <v>146</v>
      </c>
      <c r="C38" s="243"/>
      <c r="D38" s="243"/>
      <c r="E38" s="166"/>
      <c r="F38" s="243"/>
    </row>
    <row r="39" spans="1:6" s="54" customFormat="1" ht="12.75">
      <c r="A39" s="74">
        <v>2.7</v>
      </c>
      <c r="B39" s="75" t="s">
        <v>147</v>
      </c>
      <c r="C39" s="242">
        <v>0.41</v>
      </c>
      <c r="D39" s="242" t="s">
        <v>78</v>
      </c>
      <c r="E39" s="164"/>
      <c r="F39" s="242">
        <f>C39*12*C8</f>
        <v>3013.5</v>
      </c>
    </row>
    <row r="40" spans="1:6" s="54" customFormat="1" ht="12.75">
      <c r="A40" s="80"/>
      <c r="B40" s="81" t="s">
        <v>148</v>
      </c>
      <c r="C40" s="243"/>
      <c r="D40" s="243"/>
      <c r="E40" s="166"/>
      <c r="F40" s="243"/>
    </row>
    <row r="41" spans="1:6" s="90" customFormat="1" ht="25.5">
      <c r="A41" s="75">
        <v>2.8</v>
      </c>
      <c r="B41" s="85" t="s">
        <v>174</v>
      </c>
      <c r="C41" s="164">
        <v>0.18</v>
      </c>
      <c r="D41" s="164" t="s">
        <v>78</v>
      </c>
      <c r="E41" s="164"/>
      <c r="F41" s="145">
        <f>C41*12*C8</f>
        <v>1323</v>
      </c>
    </row>
    <row r="42" spans="1:6" s="54" customFormat="1" ht="12.75">
      <c r="A42" s="87">
        <v>2.9</v>
      </c>
      <c r="B42" s="87" t="s">
        <v>149</v>
      </c>
      <c r="C42" s="146">
        <v>0.22</v>
      </c>
      <c r="D42" s="146" t="s">
        <v>78</v>
      </c>
      <c r="E42" s="146"/>
      <c r="F42" s="146">
        <f>C42*12*C8</f>
        <v>1617</v>
      </c>
    </row>
    <row r="43" spans="1:6" s="54" customFormat="1" ht="12.75">
      <c r="A43" s="87">
        <v>2.1</v>
      </c>
      <c r="B43" s="87" t="s">
        <v>150</v>
      </c>
      <c r="C43" s="146">
        <v>0.04</v>
      </c>
      <c r="D43" s="146" t="s">
        <v>78</v>
      </c>
      <c r="E43" s="146"/>
      <c r="F43" s="146">
        <v>278</v>
      </c>
    </row>
    <row r="44" spans="1:6" s="54" customFormat="1" ht="12.75">
      <c r="A44" s="87">
        <v>2.11</v>
      </c>
      <c r="B44" s="87" t="s">
        <v>151</v>
      </c>
      <c r="C44" s="146">
        <v>0.21</v>
      </c>
      <c r="D44" s="146" t="s">
        <v>78</v>
      </c>
      <c r="E44" s="146"/>
      <c r="F44" s="146">
        <v>1572.33</v>
      </c>
    </row>
    <row r="45" spans="1:6" s="54" customFormat="1" ht="12.75">
      <c r="A45" s="87">
        <v>2.12</v>
      </c>
      <c r="B45" s="87" t="s">
        <v>152</v>
      </c>
      <c r="C45" s="146">
        <v>0.58</v>
      </c>
      <c r="D45" s="146" t="s">
        <v>78</v>
      </c>
      <c r="E45" s="146"/>
      <c r="F45" s="146">
        <v>4287.5</v>
      </c>
    </row>
    <row r="46" spans="1:6" s="54" customFormat="1" ht="12.75">
      <c r="A46" s="87">
        <v>2.13</v>
      </c>
      <c r="B46" s="87" t="s">
        <v>163</v>
      </c>
      <c r="C46" s="146">
        <v>0.13</v>
      </c>
      <c r="D46" s="146" t="s">
        <v>78</v>
      </c>
      <c r="E46" s="146"/>
      <c r="F46" s="146">
        <v>924</v>
      </c>
    </row>
    <row r="47" spans="1:6" s="54" customFormat="1" ht="12.75">
      <c r="A47" s="88">
        <v>2.14</v>
      </c>
      <c r="B47" s="87" t="s">
        <v>153</v>
      </c>
      <c r="C47" s="146">
        <v>0.23</v>
      </c>
      <c r="D47" s="146" t="s">
        <v>78</v>
      </c>
      <c r="E47" s="146"/>
      <c r="F47" s="146">
        <v>1726.06</v>
      </c>
    </row>
    <row r="48" spans="1:6" s="54" customFormat="1" ht="12.75">
      <c r="A48" s="89">
        <v>2.15</v>
      </c>
      <c r="B48" s="81" t="s">
        <v>170</v>
      </c>
      <c r="C48" s="164">
        <v>0.12</v>
      </c>
      <c r="D48" s="146" t="s">
        <v>78</v>
      </c>
      <c r="E48" s="146"/>
      <c r="F48" s="146">
        <f>C48*12*C8</f>
        <v>882</v>
      </c>
    </row>
    <row r="49" spans="1:6" s="54" customFormat="1" ht="12.75">
      <c r="A49" s="75">
        <v>2.16</v>
      </c>
      <c r="B49" s="81" t="s">
        <v>164</v>
      </c>
      <c r="C49" s="164">
        <v>0.06</v>
      </c>
      <c r="D49" s="164" t="s">
        <v>78</v>
      </c>
      <c r="E49" s="164"/>
      <c r="F49" s="145">
        <f>C49*12*C8</f>
        <v>441</v>
      </c>
    </row>
    <row r="50" spans="1:6" s="54" customFormat="1" ht="12.75">
      <c r="A50" s="87">
        <v>2.17</v>
      </c>
      <c r="B50" s="87" t="s">
        <v>154</v>
      </c>
      <c r="C50" s="146">
        <v>4.69</v>
      </c>
      <c r="D50" s="164" t="s">
        <v>78</v>
      </c>
      <c r="E50" s="164"/>
      <c r="F50" s="145">
        <v>34452.09</v>
      </c>
    </row>
    <row r="51" spans="1:6" s="54" customFormat="1" ht="12.75">
      <c r="A51" s="87">
        <v>2.18</v>
      </c>
      <c r="B51" s="87" t="s">
        <v>155</v>
      </c>
      <c r="C51" s="146">
        <v>1.39</v>
      </c>
      <c r="D51" s="146" t="s">
        <v>78</v>
      </c>
      <c r="E51" s="146"/>
      <c r="F51" s="146">
        <v>10252.82</v>
      </c>
    </row>
    <row r="52" spans="1:6" s="54" customFormat="1" ht="12.75">
      <c r="A52" s="87">
        <v>2.19</v>
      </c>
      <c r="B52" s="87" t="s">
        <v>156</v>
      </c>
      <c r="C52" s="146">
        <v>0.16</v>
      </c>
      <c r="D52" s="146" t="s">
        <v>78</v>
      </c>
      <c r="E52" s="146"/>
      <c r="F52" s="178">
        <v>1176</v>
      </c>
    </row>
    <row r="53" spans="1:6" s="54" customFormat="1" ht="12.75">
      <c r="A53" s="87">
        <v>2.2</v>
      </c>
      <c r="B53" s="87" t="s">
        <v>157</v>
      </c>
      <c r="C53" s="146">
        <v>0.13</v>
      </c>
      <c r="D53" s="146" t="s">
        <v>78</v>
      </c>
      <c r="E53" s="146"/>
      <c r="F53" s="146">
        <v>950.17</v>
      </c>
    </row>
    <row r="54" spans="1:6" s="54" customFormat="1" ht="12.75">
      <c r="A54" s="90">
        <v>2.21</v>
      </c>
      <c r="B54" s="204" t="s">
        <v>213</v>
      </c>
      <c r="C54" s="236">
        <v>0.76</v>
      </c>
      <c r="D54" s="236" t="s">
        <v>78</v>
      </c>
      <c r="E54" s="242"/>
      <c r="F54" s="236">
        <v>5592.15</v>
      </c>
    </row>
    <row r="55" spans="1:6" s="54" customFormat="1" ht="12.75">
      <c r="A55" s="78"/>
      <c r="B55" s="203" t="s">
        <v>212</v>
      </c>
      <c r="C55" s="237"/>
      <c r="D55" s="237"/>
      <c r="E55" s="256"/>
      <c r="F55" s="237"/>
    </row>
    <row r="56" spans="1:6" s="54" customFormat="1" ht="12.75">
      <c r="A56" s="78"/>
      <c r="B56" s="91"/>
      <c r="C56" s="237"/>
      <c r="D56" s="237"/>
      <c r="E56" s="256"/>
      <c r="F56" s="237"/>
    </row>
    <row r="57" spans="1:6" s="54" customFormat="1" ht="12.75">
      <c r="A57" s="93"/>
      <c r="B57" s="184" t="s">
        <v>187</v>
      </c>
      <c r="C57" s="195">
        <f>SUM(C20:C56)</f>
        <v>16.070000000000004</v>
      </c>
      <c r="D57" s="195"/>
      <c r="E57" s="195"/>
      <c r="F57" s="191">
        <f>SUM(F20:F56)</f>
        <v>118245.84999999999</v>
      </c>
    </row>
    <row r="58" spans="1:6" s="54" customFormat="1" ht="12.75">
      <c r="A58" s="87"/>
      <c r="B58" s="185" t="s">
        <v>211</v>
      </c>
      <c r="C58" s="165"/>
      <c r="D58" s="165"/>
      <c r="E58" s="165"/>
      <c r="F58" s="143"/>
    </row>
    <row r="59" spans="1:6" s="54" customFormat="1" ht="12.75">
      <c r="A59" s="87"/>
      <c r="B59" s="186" t="s">
        <v>183</v>
      </c>
      <c r="C59" s="166"/>
      <c r="D59" s="166"/>
      <c r="E59" s="166"/>
      <c r="F59" s="144"/>
    </row>
    <row r="60" spans="1:6" s="54" customFormat="1" ht="12.75">
      <c r="A60" s="87"/>
      <c r="B60" s="110" t="s">
        <v>202</v>
      </c>
      <c r="C60" s="166"/>
      <c r="D60" s="166"/>
      <c r="E60" s="166"/>
      <c r="F60" s="187">
        <f>F57+C11-E11</f>
        <v>132723.3</v>
      </c>
    </row>
  </sheetData>
  <sheetProtection/>
  <mergeCells count="26">
    <mergeCell ref="C24:C27"/>
    <mergeCell ref="D24:D27"/>
    <mergeCell ref="F24:F27"/>
    <mergeCell ref="C28:C29"/>
    <mergeCell ref="D28:D29"/>
    <mergeCell ref="F28:F29"/>
    <mergeCell ref="C35:C36"/>
    <mergeCell ref="D35:D36"/>
    <mergeCell ref="E35:E36"/>
    <mergeCell ref="F35:F36"/>
    <mergeCell ref="C30:C31"/>
    <mergeCell ref="D30:D31"/>
    <mergeCell ref="F30:F31"/>
    <mergeCell ref="C32:C34"/>
    <mergeCell ref="D32:D34"/>
    <mergeCell ref="F32:F34"/>
    <mergeCell ref="C54:C56"/>
    <mergeCell ref="D54:D56"/>
    <mergeCell ref="E54:E56"/>
    <mergeCell ref="F54:F56"/>
    <mergeCell ref="C37:C38"/>
    <mergeCell ref="D37:D38"/>
    <mergeCell ref="F37:F38"/>
    <mergeCell ref="C39:C40"/>
    <mergeCell ref="D39:D40"/>
    <mergeCell ref="F39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8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6.421875" style="0" customWidth="1"/>
    <col min="2" max="2" width="70.57421875" style="0" customWidth="1"/>
    <col min="3" max="3" width="14.57421875" style="136" customWidth="1"/>
    <col min="4" max="4" width="11.28125" style="136" bestFit="1" customWidth="1"/>
    <col min="5" max="5" width="13.281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89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802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22380.24</v>
      </c>
      <c r="D10" s="169">
        <v>121029.81</v>
      </c>
      <c r="E10" s="169">
        <v>116637.64</v>
      </c>
      <c r="F10" s="140">
        <f>C10+D10-E10</f>
        <v>26772.40999999999</v>
      </c>
    </row>
    <row r="11" spans="1:6" s="54" customFormat="1" ht="12.75">
      <c r="A11" s="57"/>
      <c r="B11" s="57"/>
      <c r="C11" s="139"/>
      <c r="D11" s="170"/>
      <c r="E11" s="170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26772.40999999999</v>
      </c>
    </row>
    <row r="13" spans="1:6" s="54" customFormat="1" ht="12.75">
      <c r="A13" s="57"/>
      <c r="B13" s="60" t="s">
        <v>160</v>
      </c>
      <c r="C13" s="138">
        <f>E10/(C10+D10)</f>
        <v>0.8133156637209178</v>
      </c>
      <c r="D13" s="138"/>
      <c r="E13" s="138"/>
      <c r="F13" s="138"/>
    </row>
    <row r="14" spans="1:6" s="54" customFormat="1" ht="14.25" customHeight="1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63"/>
    </row>
    <row r="19" spans="1:6" s="90" customFormat="1" ht="12.75">
      <c r="A19" s="104"/>
      <c r="B19" s="60" t="s">
        <v>204</v>
      </c>
      <c r="C19" s="139">
        <v>0.49</v>
      </c>
      <c r="D19" s="139" t="s">
        <v>78</v>
      </c>
      <c r="E19" s="139"/>
      <c r="F19" s="139">
        <v>4800</v>
      </c>
    </row>
    <row r="20" spans="1:6" s="90" customFormat="1" ht="12.75">
      <c r="A20" s="104"/>
      <c r="B20" s="60" t="s">
        <v>201</v>
      </c>
      <c r="C20" s="139">
        <v>0.11</v>
      </c>
      <c r="D20" s="139" t="s">
        <v>78</v>
      </c>
      <c r="E20" s="141"/>
      <c r="F20" s="162">
        <v>1040</v>
      </c>
    </row>
    <row r="21" spans="1:6" s="90" customFormat="1" ht="12.75">
      <c r="A21" s="58"/>
      <c r="B21" s="60" t="s">
        <v>215</v>
      </c>
      <c r="C21" s="139">
        <v>0.66</v>
      </c>
      <c r="D21" s="142" t="s">
        <v>78</v>
      </c>
      <c r="E21" s="139"/>
      <c r="F21" s="139">
        <f>C21*12*C7</f>
        <v>6351.84</v>
      </c>
    </row>
    <row r="22" spans="1:6" s="54" customFormat="1" ht="12.75">
      <c r="A22" s="74">
        <v>2.1</v>
      </c>
      <c r="B22" s="75" t="s">
        <v>133</v>
      </c>
      <c r="C22" s="164">
        <v>1.92</v>
      </c>
      <c r="D22" s="164" t="s">
        <v>78</v>
      </c>
      <c r="E22" s="164"/>
      <c r="F22" s="167">
        <v>18476.68</v>
      </c>
    </row>
    <row r="23" spans="1:6" s="54" customFormat="1" ht="12.75">
      <c r="A23" s="77"/>
      <c r="B23" s="78" t="s">
        <v>134</v>
      </c>
      <c r="C23" s="165"/>
      <c r="D23" s="165"/>
      <c r="E23" s="165"/>
      <c r="F23" s="183"/>
    </row>
    <row r="24" spans="1:6" s="54" customFormat="1" ht="12.75">
      <c r="A24" s="77"/>
      <c r="B24" s="78" t="s">
        <v>135</v>
      </c>
      <c r="C24" s="165"/>
      <c r="D24" s="165"/>
      <c r="E24" s="165"/>
      <c r="F24" s="183"/>
    </row>
    <row r="25" spans="1:6" s="54" customFormat="1" ht="12.75">
      <c r="A25" s="80"/>
      <c r="B25" s="81" t="s">
        <v>136</v>
      </c>
      <c r="C25" s="166"/>
      <c r="D25" s="166"/>
      <c r="E25" s="166"/>
      <c r="F25" s="168"/>
    </row>
    <row r="26" spans="1:6" s="54" customFormat="1" ht="12.75">
      <c r="A26" s="74">
        <v>2.2</v>
      </c>
      <c r="B26" s="83" t="s">
        <v>171</v>
      </c>
      <c r="C26" s="164">
        <v>0.15</v>
      </c>
      <c r="D26" s="164" t="s">
        <v>78</v>
      </c>
      <c r="E26" s="145"/>
      <c r="F26" s="167">
        <f>C26*12*C7</f>
        <v>1443.6</v>
      </c>
    </row>
    <row r="27" spans="1:6" s="54" customFormat="1" ht="12.75">
      <c r="A27" s="80"/>
      <c r="B27" s="84" t="s">
        <v>137</v>
      </c>
      <c r="C27" s="166"/>
      <c r="D27" s="166"/>
      <c r="E27" s="144"/>
      <c r="F27" s="168"/>
    </row>
    <row r="28" spans="1:6" s="54" customFormat="1" ht="12.75">
      <c r="A28" s="74">
        <v>2.3</v>
      </c>
      <c r="B28" s="83" t="s">
        <v>138</v>
      </c>
      <c r="C28" s="164">
        <v>0.04</v>
      </c>
      <c r="D28" s="164" t="s">
        <v>78</v>
      </c>
      <c r="E28" s="145"/>
      <c r="F28" s="167">
        <f>C28*12*C7</f>
        <v>384.96</v>
      </c>
    </row>
    <row r="29" spans="1:6" s="54" customFormat="1" ht="12.75">
      <c r="A29" s="80"/>
      <c r="B29" s="84" t="s">
        <v>139</v>
      </c>
      <c r="C29" s="166"/>
      <c r="D29" s="166"/>
      <c r="E29" s="144"/>
      <c r="F29" s="168"/>
    </row>
    <row r="30" spans="1:6" s="54" customFormat="1" ht="12.75">
      <c r="A30" s="74">
        <v>2.4</v>
      </c>
      <c r="B30" s="75" t="s">
        <v>140</v>
      </c>
      <c r="C30" s="164">
        <v>0.06</v>
      </c>
      <c r="D30" s="164" t="s">
        <v>78</v>
      </c>
      <c r="E30" s="145"/>
      <c r="F30" s="167">
        <f>C30*12*C7</f>
        <v>577.4399999999999</v>
      </c>
    </row>
    <row r="31" spans="1:6" s="54" customFormat="1" ht="12.75">
      <c r="A31" s="77"/>
      <c r="B31" s="78" t="s">
        <v>141</v>
      </c>
      <c r="C31" s="165"/>
      <c r="D31" s="165"/>
      <c r="E31" s="143"/>
      <c r="F31" s="183"/>
    </row>
    <row r="32" spans="1:6" s="54" customFormat="1" ht="12.75">
      <c r="A32" s="80"/>
      <c r="B32" s="81" t="s">
        <v>142</v>
      </c>
      <c r="C32" s="166"/>
      <c r="D32" s="166"/>
      <c r="E32" s="144"/>
      <c r="F32" s="168"/>
    </row>
    <row r="33" spans="1:6" s="54" customFormat="1" ht="12.75">
      <c r="A33" s="74">
        <v>2.5</v>
      </c>
      <c r="B33" s="83" t="s">
        <v>143</v>
      </c>
      <c r="C33" s="242">
        <v>1.26</v>
      </c>
      <c r="D33" s="242" t="s">
        <v>78</v>
      </c>
      <c r="E33" s="242"/>
      <c r="F33" s="242">
        <f>C33*12*C7</f>
        <v>12126.240000000002</v>
      </c>
    </row>
    <row r="34" spans="1:6" s="54" customFormat="1" ht="12.75">
      <c r="A34" s="80"/>
      <c r="B34" s="84" t="s">
        <v>144</v>
      </c>
      <c r="C34" s="243"/>
      <c r="D34" s="243"/>
      <c r="E34" s="243"/>
      <c r="F34" s="243"/>
    </row>
    <row r="35" spans="1:6" s="54" customFormat="1" ht="12.75">
      <c r="A35" s="74">
        <v>2.6</v>
      </c>
      <c r="B35" s="78" t="s">
        <v>145</v>
      </c>
      <c r="C35" s="116">
        <v>0.21</v>
      </c>
      <c r="D35" s="164" t="s">
        <v>78</v>
      </c>
      <c r="E35" s="164"/>
      <c r="F35" s="167">
        <f>C35*12*C7</f>
        <v>2021.04</v>
      </c>
    </row>
    <row r="36" spans="1:6" s="54" customFormat="1" ht="12.75">
      <c r="A36" s="80"/>
      <c r="B36" s="81" t="s">
        <v>146</v>
      </c>
      <c r="C36" s="166"/>
      <c r="D36" s="166"/>
      <c r="E36" s="166"/>
      <c r="F36" s="168"/>
    </row>
    <row r="37" spans="1:6" s="54" customFormat="1" ht="12.75">
      <c r="A37" s="74">
        <v>2.7</v>
      </c>
      <c r="B37" s="75" t="s">
        <v>147</v>
      </c>
      <c r="C37" s="164">
        <v>0.41</v>
      </c>
      <c r="D37" s="164" t="s">
        <v>78</v>
      </c>
      <c r="E37" s="164"/>
      <c r="F37" s="167">
        <f>C37*12*C7</f>
        <v>3945.84</v>
      </c>
    </row>
    <row r="38" spans="1:6" s="54" customFormat="1" ht="12.75">
      <c r="A38" s="80"/>
      <c r="B38" s="81" t="s">
        <v>148</v>
      </c>
      <c r="C38" s="166"/>
      <c r="D38" s="166"/>
      <c r="E38" s="166"/>
      <c r="F38" s="168"/>
    </row>
    <row r="39" spans="1:6" s="54" customFormat="1" ht="25.5">
      <c r="A39" s="74">
        <v>2.8</v>
      </c>
      <c r="B39" s="85" t="s">
        <v>174</v>
      </c>
      <c r="C39" s="164">
        <v>0.18</v>
      </c>
      <c r="D39" s="164" t="s">
        <v>78</v>
      </c>
      <c r="E39" s="164"/>
      <c r="F39" s="167">
        <f>C39*12*C7</f>
        <v>1732.3200000000002</v>
      </c>
    </row>
    <row r="40" spans="1:6" s="54" customFormat="1" ht="12.75">
      <c r="A40" s="86">
        <v>2.9</v>
      </c>
      <c r="B40" s="87" t="s">
        <v>149</v>
      </c>
      <c r="C40" s="146">
        <v>0.22</v>
      </c>
      <c r="D40" s="146" t="s">
        <v>78</v>
      </c>
      <c r="E40" s="146"/>
      <c r="F40" s="179">
        <f>C40*12*C7</f>
        <v>2117.28</v>
      </c>
    </row>
    <row r="41" spans="1:6" s="54" customFormat="1" ht="12.75">
      <c r="A41" s="86">
        <v>2.1</v>
      </c>
      <c r="B41" s="87" t="s">
        <v>150</v>
      </c>
      <c r="C41" s="146">
        <v>0.15</v>
      </c>
      <c r="D41" s="146" t="s">
        <v>78</v>
      </c>
      <c r="E41" s="146"/>
      <c r="F41" s="179">
        <f>C41*12*C7</f>
        <v>1443.6</v>
      </c>
    </row>
    <row r="42" spans="1:6" s="54" customFormat="1" ht="12.75">
      <c r="A42" s="86">
        <v>2.11</v>
      </c>
      <c r="B42" s="87" t="s">
        <v>151</v>
      </c>
      <c r="C42" s="146">
        <v>0.21</v>
      </c>
      <c r="D42" s="146" t="s">
        <v>78</v>
      </c>
      <c r="E42" s="146"/>
      <c r="F42" s="179">
        <v>2058.78</v>
      </c>
    </row>
    <row r="43" spans="1:6" s="54" customFormat="1" ht="12.75">
      <c r="A43" s="86">
        <v>2.12</v>
      </c>
      <c r="B43" s="87" t="s">
        <v>152</v>
      </c>
      <c r="C43" s="146">
        <v>0.58</v>
      </c>
      <c r="D43" s="146" t="s">
        <v>78</v>
      </c>
      <c r="E43" s="146"/>
      <c r="F43" s="179">
        <f>C43*12*C7</f>
        <v>5581.919999999999</v>
      </c>
    </row>
    <row r="44" spans="1:6" s="54" customFormat="1" ht="12.75">
      <c r="A44" s="86">
        <v>2.13</v>
      </c>
      <c r="B44" s="87" t="s">
        <v>163</v>
      </c>
      <c r="C44" s="146">
        <v>0.13</v>
      </c>
      <c r="D44" s="146" t="s">
        <v>78</v>
      </c>
      <c r="E44" s="146"/>
      <c r="F44" s="179">
        <v>1210.64</v>
      </c>
    </row>
    <row r="45" spans="1:6" s="54" customFormat="1" ht="12.75">
      <c r="A45" s="88">
        <v>2.14</v>
      </c>
      <c r="B45" s="87" t="s">
        <v>153</v>
      </c>
      <c r="C45" s="146">
        <v>0.23</v>
      </c>
      <c r="D45" s="146" t="s">
        <v>78</v>
      </c>
      <c r="E45" s="146"/>
      <c r="F45" s="179">
        <v>2260.09</v>
      </c>
    </row>
    <row r="46" spans="1:6" s="54" customFormat="1" ht="12.75">
      <c r="A46" s="89">
        <v>2.15</v>
      </c>
      <c r="B46" s="81" t="s">
        <v>170</v>
      </c>
      <c r="C46" s="164">
        <v>0.12</v>
      </c>
      <c r="D46" s="164" t="s">
        <v>78</v>
      </c>
      <c r="E46" s="164"/>
      <c r="F46" s="167">
        <f>C46*12*C7</f>
        <v>1154.8799999999999</v>
      </c>
    </row>
    <row r="47" spans="1:6" s="54" customFormat="1" ht="12.75">
      <c r="A47" s="74">
        <v>2.16</v>
      </c>
      <c r="B47" s="81" t="s">
        <v>164</v>
      </c>
      <c r="C47" s="164">
        <v>0.06</v>
      </c>
      <c r="D47" s="164" t="s">
        <v>78</v>
      </c>
      <c r="E47" s="164"/>
      <c r="F47" s="167">
        <f>C47*12*C7</f>
        <v>577.4399999999999</v>
      </c>
    </row>
    <row r="48" spans="1:6" s="54" customFormat="1" ht="12.75">
      <c r="A48" s="86">
        <v>2.17</v>
      </c>
      <c r="B48" s="87" t="s">
        <v>154</v>
      </c>
      <c r="C48" s="146">
        <v>4.69</v>
      </c>
      <c r="D48" s="146" t="s">
        <v>78</v>
      </c>
      <c r="E48" s="146"/>
      <c r="F48" s="179">
        <v>45111.15</v>
      </c>
    </row>
    <row r="49" spans="1:6" s="54" customFormat="1" ht="12.75">
      <c r="A49" s="86">
        <v>2.18</v>
      </c>
      <c r="B49" s="87" t="s">
        <v>155</v>
      </c>
      <c r="C49" s="146">
        <v>1.39</v>
      </c>
      <c r="D49" s="146" t="s">
        <v>78</v>
      </c>
      <c r="E49" s="146"/>
      <c r="F49" s="179">
        <v>13424.92</v>
      </c>
    </row>
    <row r="50" spans="1:6" s="54" customFormat="1" ht="12.75">
      <c r="A50" s="86">
        <v>2.19</v>
      </c>
      <c r="B50" s="87" t="s">
        <v>156</v>
      </c>
      <c r="C50" s="146">
        <v>0.16</v>
      </c>
      <c r="D50" s="146" t="s">
        <v>78</v>
      </c>
      <c r="E50" s="146"/>
      <c r="F50" s="179">
        <v>1539.84</v>
      </c>
    </row>
    <row r="51" spans="1:6" s="54" customFormat="1" ht="12.75">
      <c r="A51" s="86">
        <v>2.2</v>
      </c>
      <c r="B51" s="87" t="s">
        <v>157</v>
      </c>
      <c r="C51" s="146">
        <v>0.13</v>
      </c>
      <c r="D51" s="146" t="s">
        <v>78</v>
      </c>
      <c r="E51" s="146"/>
      <c r="F51" s="179">
        <v>1244.15</v>
      </c>
    </row>
    <row r="52" spans="1:6" s="54" customFormat="1" ht="12.75">
      <c r="A52" s="90">
        <v>2.21</v>
      </c>
      <c r="B52" s="204" t="s">
        <v>213</v>
      </c>
      <c r="C52" s="236">
        <v>0.76</v>
      </c>
      <c r="D52" s="236" t="s">
        <v>78</v>
      </c>
      <c r="E52" s="242"/>
      <c r="F52" s="236">
        <v>7322.3</v>
      </c>
    </row>
    <row r="53" spans="1:6" s="54" customFormat="1" ht="14.25" customHeight="1">
      <c r="A53" s="77"/>
      <c r="B53" s="153" t="s">
        <v>212</v>
      </c>
      <c r="C53" s="237"/>
      <c r="D53" s="237"/>
      <c r="E53" s="256"/>
      <c r="F53" s="237"/>
    </row>
    <row r="54" spans="1:6" s="54" customFormat="1" ht="12.75">
      <c r="A54" s="200"/>
      <c r="B54" s="184" t="s">
        <v>187</v>
      </c>
      <c r="C54" s="195">
        <f>SUM(C19:C53)</f>
        <v>14.32</v>
      </c>
      <c r="D54" s="191"/>
      <c r="E54" s="195"/>
      <c r="F54" s="191">
        <f>SUM(F19:F53)</f>
        <v>137946.94999999998</v>
      </c>
    </row>
    <row r="55" spans="1:6" s="54" customFormat="1" ht="12.75">
      <c r="A55" s="78"/>
      <c r="B55" s="185" t="s">
        <v>210</v>
      </c>
      <c r="C55" s="165"/>
      <c r="D55" s="143"/>
      <c r="E55" s="165"/>
      <c r="F55" s="183"/>
    </row>
    <row r="56" spans="1:6" s="54" customFormat="1" ht="12.75">
      <c r="A56" s="81"/>
      <c r="B56" s="186" t="s">
        <v>183</v>
      </c>
      <c r="C56" s="166"/>
      <c r="D56" s="144"/>
      <c r="E56" s="166"/>
      <c r="F56" s="168"/>
    </row>
    <row r="57" spans="1:6" s="54" customFormat="1" ht="12.75">
      <c r="A57" s="81"/>
      <c r="B57" s="197" t="s">
        <v>202</v>
      </c>
      <c r="C57" s="166"/>
      <c r="D57" s="166"/>
      <c r="E57" s="166"/>
      <c r="F57" s="187">
        <f>F54+C10-E10</f>
        <v>43689.549999999974</v>
      </c>
    </row>
    <row r="58" spans="3:6" s="54" customFormat="1" ht="12.75">
      <c r="C58" s="159"/>
      <c r="D58" s="159"/>
      <c r="E58" s="159"/>
      <c r="F58" s="159"/>
    </row>
  </sheetData>
  <sheetProtection/>
  <mergeCells count="8">
    <mergeCell ref="F52:F53"/>
    <mergeCell ref="D33:D34"/>
    <mergeCell ref="E33:E34"/>
    <mergeCell ref="F33:F34"/>
    <mergeCell ref="C33:C34"/>
    <mergeCell ref="C52:C53"/>
    <mergeCell ref="D52:D53"/>
    <mergeCell ref="E52:E53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0"/>
  <sheetViews>
    <sheetView zoomScalePageLayoutView="0" workbookViewId="0" topLeftCell="A42">
      <selection activeCell="A19" sqref="A19:A21"/>
    </sheetView>
  </sheetViews>
  <sheetFormatPr defaultColWidth="9.140625" defaultRowHeight="12.75"/>
  <cols>
    <col min="1" max="1" width="4.7109375" style="0" customWidth="1"/>
    <col min="2" max="2" width="70.28125" style="0" customWidth="1"/>
    <col min="3" max="3" width="14.28125" style="136" customWidth="1"/>
    <col min="4" max="4" width="18.140625" style="136" customWidth="1"/>
    <col min="5" max="5" width="13.8515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90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795.7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23147.51</v>
      </c>
      <c r="D10" s="161">
        <v>120195.3</v>
      </c>
      <c r="E10" s="161">
        <v>116131.1</v>
      </c>
      <c r="F10" s="140">
        <f>C10+D10-E10</f>
        <v>27211.709999999992</v>
      </c>
    </row>
    <row r="11" spans="1:6" s="54" customFormat="1" ht="12.75">
      <c r="A11" s="57"/>
      <c r="B11" s="57"/>
      <c r="C11" s="139"/>
      <c r="D11" s="161"/>
      <c r="E11" s="140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27211.709999999992</v>
      </c>
    </row>
    <row r="13" spans="1:6" s="54" customFormat="1" ht="12.75">
      <c r="A13" s="57"/>
      <c r="B13" s="60" t="s">
        <v>160</v>
      </c>
      <c r="C13" s="138">
        <f>E10/(C10+D10)</f>
        <v>0.8101634117539624</v>
      </c>
      <c r="D13" s="138"/>
      <c r="E13" s="138"/>
      <c r="F13" s="138"/>
    </row>
    <row r="14" spans="1:6" s="54" customFormat="1" ht="14.25" customHeight="1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41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42"/>
    </row>
    <row r="19" spans="1:6" s="90" customFormat="1" ht="12.75">
      <c r="A19" s="58"/>
      <c r="B19" s="60" t="s">
        <v>199</v>
      </c>
      <c r="C19" s="139">
        <v>0.14</v>
      </c>
      <c r="D19" s="139" t="s">
        <v>78</v>
      </c>
      <c r="E19" s="139"/>
      <c r="F19" s="139">
        <v>1320</v>
      </c>
    </row>
    <row r="20" spans="1:6" s="90" customFormat="1" ht="12.75">
      <c r="A20" s="58"/>
      <c r="B20" s="60" t="s">
        <v>204</v>
      </c>
      <c r="C20" s="139">
        <v>0.5</v>
      </c>
      <c r="D20" s="139" t="s">
        <v>78</v>
      </c>
      <c r="E20" s="139"/>
      <c r="F20" s="139">
        <v>4800</v>
      </c>
    </row>
    <row r="21" spans="1:6" s="90" customFormat="1" ht="12.75">
      <c r="A21" s="58"/>
      <c r="B21" s="60" t="s">
        <v>201</v>
      </c>
      <c r="C21" s="141">
        <v>0.11</v>
      </c>
      <c r="D21" s="141" t="s">
        <v>78</v>
      </c>
      <c r="E21" s="141"/>
      <c r="F21" s="162">
        <v>1040</v>
      </c>
    </row>
    <row r="22" spans="1:6" s="90" customFormat="1" ht="12.75">
      <c r="A22" s="58"/>
      <c r="B22" s="60" t="s">
        <v>215</v>
      </c>
      <c r="C22" s="139">
        <v>0.66</v>
      </c>
      <c r="D22" s="142" t="s">
        <v>78</v>
      </c>
      <c r="E22" s="139"/>
      <c r="F22" s="139">
        <f>C22*12*C7</f>
        <v>6301.944</v>
      </c>
    </row>
    <row r="23" spans="1:6" s="54" customFormat="1" ht="12.75">
      <c r="A23" s="74">
        <v>2.1</v>
      </c>
      <c r="B23" s="75" t="s">
        <v>133</v>
      </c>
      <c r="C23" s="164">
        <v>1.92</v>
      </c>
      <c r="D23" s="164" t="s">
        <v>78</v>
      </c>
      <c r="E23" s="164"/>
      <c r="F23" s="167">
        <v>18331.54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C27*12*C7</f>
        <v>1432.26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C29*12*C7</f>
        <v>381.93600000000004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C31*12*C7</f>
        <v>3819.3600000000006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C34*12*C7</f>
        <v>12030.984000000002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116">
        <v>0.21</v>
      </c>
      <c r="D36" s="164" t="s">
        <v>78</v>
      </c>
      <c r="E36" s="164"/>
      <c r="F36" s="167">
        <f>C36*12*C7</f>
        <v>2005.1640000000002</v>
      </c>
    </row>
    <row r="37" spans="1:6" s="54" customFormat="1" ht="12.75">
      <c r="A37" s="80"/>
      <c r="B37" s="81" t="s">
        <v>146</v>
      </c>
      <c r="C37" s="166"/>
      <c r="D37" s="166"/>
      <c r="E37" s="166"/>
      <c r="F37" s="168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C38*12*C7</f>
        <v>3914.844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64" t="s">
        <v>78</v>
      </c>
      <c r="E40" s="164"/>
      <c r="F40" s="167">
        <f>C40*12*C7</f>
        <v>1718.7120000000002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66" t="s">
        <v>78</v>
      </c>
      <c r="E41" s="166"/>
      <c r="F41" s="168">
        <f>C41*12*C7</f>
        <v>2100.648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C42*12*C7</f>
        <v>1432.26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2042.62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C44*12*C7</f>
        <v>5538.071999999999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1201.13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2242.33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46" t="s">
        <v>78</v>
      </c>
      <c r="E47" s="146"/>
      <c r="F47" s="179">
        <f>C47*12*C7</f>
        <v>1145.808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C48*12*C7</f>
        <v>572.904</v>
      </c>
    </row>
    <row r="49" spans="1:6" s="54" customFormat="1" ht="12.75">
      <c r="A49" s="86">
        <v>2.17</v>
      </c>
      <c r="B49" s="87" t="s">
        <v>154</v>
      </c>
      <c r="C49" s="146">
        <v>4.69</v>
      </c>
      <c r="D49" s="164" t="s">
        <v>78</v>
      </c>
      <c r="E49" s="164"/>
      <c r="F49" s="167">
        <v>44756.79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13319.46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1527.74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1234.37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7264.78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2.75">
      <c r="A55" s="101"/>
      <c r="B55" s="184" t="s">
        <v>187</v>
      </c>
      <c r="C55" s="195">
        <f>SUM(C19:C54)</f>
        <v>14.810000000000002</v>
      </c>
      <c r="D55" s="145"/>
      <c r="E55" s="164"/>
      <c r="F55" s="191">
        <f>SUM(F19:F54)</f>
        <v>141475.656</v>
      </c>
    </row>
    <row r="56" spans="1:6" s="54" customFormat="1" ht="12.75">
      <c r="A56" s="91"/>
      <c r="B56" s="185" t="s">
        <v>210</v>
      </c>
      <c r="C56" s="165"/>
      <c r="D56" s="143"/>
      <c r="E56" s="165"/>
      <c r="F56" s="183"/>
    </row>
    <row r="57" spans="1:6" s="54" customFormat="1" ht="12.75">
      <c r="A57" s="92"/>
      <c r="B57" s="186" t="s">
        <v>183</v>
      </c>
      <c r="C57" s="166"/>
      <c r="D57" s="144"/>
      <c r="E57" s="166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F55+C10-E10</f>
        <v>48492.06599999999</v>
      </c>
    </row>
    <row r="59" spans="3:6" s="54" customFormat="1" ht="12.75">
      <c r="C59" s="159"/>
      <c r="D59" s="159"/>
      <c r="E59" s="159"/>
      <c r="F59" s="159"/>
    </row>
    <row r="60" spans="3:6" s="54" customFormat="1" ht="12.75">
      <c r="C60" s="159"/>
      <c r="D60" s="159"/>
      <c r="E60" s="159"/>
      <c r="F60" s="159"/>
    </row>
  </sheetData>
  <sheetProtection/>
  <mergeCells count="8">
    <mergeCell ref="F53:F54"/>
    <mergeCell ref="D34:D35"/>
    <mergeCell ref="E34:E35"/>
    <mergeCell ref="F34:F35"/>
    <mergeCell ref="C34:C35"/>
    <mergeCell ref="C53:C54"/>
    <mergeCell ref="D53:D54"/>
    <mergeCell ref="E53:E54"/>
  </mergeCells>
  <printOptions/>
  <pageMargins left="0" right="0" top="0" bottom="0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5"/>
  <sheetViews>
    <sheetView zoomScalePageLayoutView="0" workbookViewId="0" topLeftCell="A33">
      <selection activeCell="F6" sqref="F1:F16384"/>
    </sheetView>
  </sheetViews>
  <sheetFormatPr defaultColWidth="9.140625" defaultRowHeight="12.75"/>
  <cols>
    <col min="1" max="1" width="6.8515625" style="0" customWidth="1"/>
    <col min="2" max="2" width="69.00390625" style="0" customWidth="1"/>
    <col min="3" max="3" width="15.00390625" style="136" customWidth="1"/>
    <col min="4" max="4" width="16.7109375" style="136" customWidth="1"/>
    <col min="5" max="5" width="11.281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2.75">
      <c r="C3" s="159"/>
      <c r="D3" s="159"/>
      <c r="E3" s="159"/>
      <c r="F3" s="159"/>
    </row>
    <row r="4" spans="1:6" s="54" customFormat="1" ht="12.75">
      <c r="A4" s="51"/>
      <c r="B4" s="52" t="s">
        <v>184</v>
      </c>
      <c r="C4" s="158"/>
      <c r="D4" s="158"/>
      <c r="E4" s="137"/>
      <c r="F4" s="137"/>
    </row>
    <row r="5" spans="1:6" s="54" customFormat="1" ht="12.75">
      <c r="A5" s="51"/>
      <c r="B5" s="52" t="s">
        <v>91</v>
      </c>
      <c r="C5" s="158"/>
      <c r="D5" s="158"/>
      <c r="E5" s="137"/>
      <c r="F5" s="137"/>
    </row>
    <row r="6" spans="1:6" s="54" customFormat="1" ht="12.75">
      <c r="A6" s="51"/>
      <c r="B6" s="51" t="s">
        <v>67</v>
      </c>
      <c r="C6" s="158">
        <v>770.1</v>
      </c>
      <c r="D6" s="137"/>
      <c r="E6" s="137"/>
      <c r="F6" s="137"/>
    </row>
    <row r="7" spans="1:6" s="54" customFormat="1" ht="12.75">
      <c r="A7" s="56" t="s">
        <v>49</v>
      </c>
      <c r="B7" s="56" t="s">
        <v>50</v>
      </c>
      <c r="C7" s="138" t="s">
        <v>188</v>
      </c>
      <c r="D7" s="138" t="s">
        <v>51</v>
      </c>
      <c r="E7" s="138" t="s">
        <v>52</v>
      </c>
      <c r="F7" s="138" t="s">
        <v>60</v>
      </c>
    </row>
    <row r="8" spans="1:6" s="54" customFormat="1" ht="12.75">
      <c r="A8" s="56"/>
      <c r="B8" s="56" t="s">
        <v>55</v>
      </c>
      <c r="C8" s="138" t="s">
        <v>185</v>
      </c>
      <c r="D8" s="138"/>
      <c r="E8" s="138"/>
      <c r="F8" s="139"/>
    </row>
    <row r="9" spans="1:6" s="54" customFormat="1" ht="12.75">
      <c r="A9" s="58">
        <v>1</v>
      </c>
      <c r="B9" s="58" t="s">
        <v>181</v>
      </c>
      <c r="C9" s="138">
        <v>18706.16</v>
      </c>
      <c r="D9" s="161">
        <v>117035.66</v>
      </c>
      <c r="E9" s="161">
        <v>108691.55</v>
      </c>
      <c r="F9" s="140">
        <f>C9+D9-E9</f>
        <v>27050.270000000004</v>
      </c>
    </row>
    <row r="10" spans="1:6" s="54" customFormat="1" ht="12.75">
      <c r="A10" s="57"/>
      <c r="B10" s="57"/>
      <c r="C10" s="139"/>
      <c r="D10" s="161"/>
      <c r="E10" s="161"/>
      <c r="F10" s="140"/>
    </row>
    <row r="11" spans="1:6" s="54" customFormat="1" ht="12.75">
      <c r="A11" s="57"/>
      <c r="B11" s="60" t="s">
        <v>186</v>
      </c>
      <c r="C11" s="138"/>
      <c r="D11" s="138"/>
      <c r="E11" s="138"/>
      <c r="F11" s="138">
        <f>SUM(F9:F10)</f>
        <v>27050.270000000004</v>
      </c>
    </row>
    <row r="12" spans="1:6" s="54" customFormat="1" ht="12.75">
      <c r="A12" s="57"/>
      <c r="B12" s="60" t="s">
        <v>160</v>
      </c>
      <c r="C12" s="138">
        <f>E9/(C9+D9)</f>
        <v>0.8007226512802024</v>
      </c>
      <c r="D12" s="138"/>
      <c r="E12" s="138"/>
      <c r="F12" s="138"/>
    </row>
    <row r="13" spans="1:6" s="54" customFormat="1" ht="12.75">
      <c r="A13" s="55"/>
      <c r="B13" s="61"/>
      <c r="C13" s="137"/>
      <c r="D13" s="158"/>
      <c r="E13" s="137"/>
      <c r="F13" s="137"/>
    </row>
    <row r="14" spans="1:7" s="54" customFormat="1" ht="12.75">
      <c r="A14" s="55"/>
      <c r="B14" s="61" t="s">
        <v>182</v>
      </c>
      <c r="C14" s="137"/>
      <c r="D14" s="158" t="s">
        <v>165</v>
      </c>
      <c r="E14" s="137"/>
      <c r="F14" s="137"/>
      <c r="G14" s="63"/>
    </row>
    <row r="15" spans="1:6" s="54" customFormat="1" ht="12.75">
      <c r="A15" s="64">
        <v>2</v>
      </c>
      <c r="B15" s="66" t="s">
        <v>129</v>
      </c>
      <c r="C15" s="141" t="s">
        <v>161</v>
      </c>
      <c r="D15" s="141" t="s">
        <v>162</v>
      </c>
      <c r="E15" s="171"/>
      <c r="F15" s="162" t="s">
        <v>130</v>
      </c>
    </row>
    <row r="16" spans="1:6" s="54" customFormat="1" ht="12.75">
      <c r="A16" s="69"/>
      <c r="B16" s="70"/>
      <c r="C16" s="142" t="s">
        <v>131</v>
      </c>
      <c r="D16" s="142" t="s">
        <v>132</v>
      </c>
      <c r="E16" s="172"/>
      <c r="F16" s="163"/>
    </row>
    <row r="17" spans="1:6" s="90" customFormat="1" ht="12.75">
      <c r="A17" s="104"/>
      <c r="B17" s="60" t="s">
        <v>204</v>
      </c>
      <c r="C17" s="139">
        <v>0.52</v>
      </c>
      <c r="D17" s="139" t="s">
        <v>78</v>
      </c>
      <c r="E17" s="139"/>
      <c r="F17" s="139">
        <v>4800</v>
      </c>
    </row>
    <row r="18" spans="1:6" s="90" customFormat="1" ht="12.75">
      <c r="A18" s="104"/>
      <c r="B18" s="60" t="s">
        <v>201</v>
      </c>
      <c r="C18" s="141">
        <v>0.11</v>
      </c>
      <c r="D18" s="139" t="s">
        <v>78</v>
      </c>
      <c r="E18" s="141"/>
      <c r="F18" s="162">
        <v>1040</v>
      </c>
    </row>
    <row r="19" spans="1:6" s="90" customFormat="1" ht="12.75">
      <c r="A19" s="58"/>
      <c r="B19" s="60" t="s">
        <v>215</v>
      </c>
      <c r="C19" s="139">
        <v>0.66</v>
      </c>
      <c r="D19" s="139" t="s">
        <v>78</v>
      </c>
      <c r="E19" s="139"/>
      <c r="F19" s="139">
        <f>C19*12*C6</f>
        <v>6099.192</v>
      </c>
    </row>
    <row r="20" spans="1:6" s="54" customFormat="1" ht="12.75">
      <c r="A20" s="74">
        <v>2.1</v>
      </c>
      <c r="B20" s="75" t="s">
        <v>133</v>
      </c>
      <c r="C20" s="164">
        <v>1.92</v>
      </c>
      <c r="D20" s="164" t="s">
        <v>78</v>
      </c>
      <c r="E20" s="164"/>
      <c r="F20" s="167">
        <v>17741.76</v>
      </c>
    </row>
    <row r="21" spans="1:6" s="54" customFormat="1" ht="12.75">
      <c r="A21" s="77"/>
      <c r="B21" s="78" t="s">
        <v>134</v>
      </c>
      <c r="C21" s="165"/>
      <c r="D21" s="165"/>
      <c r="E21" s="165"/>
      <c r="F21" s="183"/>
    </row>
    <row r="22" spans="1:6" s="54" customFormat="1" ht="12.75">
      <c r="A22" s="77"/>
      <c r="B22" s="78" t="s">
        <v>135</v>
      </c>
      <c r="C22" s="165"/>
      <c r="D22" s="165"/>
      <c r="E22" s="165"/>
      <c r="F22" s="183"/>
    </row>
    <row r="23" spans="1:6" s="54" customFormat="1" ht="12.75">
      <c r="A23" s="80"/>
      <c r="B23" s="81" t="s">
        <v>136</v>
      </c>
      <c r="C23" s="166"/>
      <c r="D23" s="166"/>
      <c r="E23" s="166"/>
      <c r="F23" s="168"/>
    </row>
    <row r="24" spans="1:6" s="54" customFormat="1" ht="12.75">
      <c r="A24" s="74">
        <v>2.2</v>
      </c>
      <c r="B24" s="83" t="s">
        <v>171</v>
      </c>
      <c r="C24" s="164">
        <v>0.15</v>
      </c>
      <c r="D24" s="164" t="s">
        <v>78</v>
      </c>
      <c r="E24" s="145"/>
      <c r="F24" s="167">
        <f>C24*12*C6</f>
        <v>1386.1799999999998</v>
      </c>
    </row>
    <row r="25" spans="1:6" s="54" customFormat="1" ht="12.75">
      <c r="A25" s="80"/>
      <c r="B25" s="84" t="s">
        <v>137</v>
      </c>
      <c r="C25" s="166"/>
      <c r="D25" s="166"/>
      <c r="E25" s="144"/>
      <c r="F25" s="168"/>
    </row>
    <row r="26" spans="1:6" s="54" customFormat="1" ht="12.75">
      <c r="A26" s="74">
        <v>2.3</v>
      </c>
      <c r="B26" s="83" t="s">
        <v>138</v>
      </c>
      <c r="C26" s="164">
        <v>0.04</v>
      </c>
      <c r="D26" s="164" t="s">
        <v>78</v>
      </c>
      <c r="E26" s="145"/>
      <c r="F26" s="167">
        <f>C26*12*C6</f>
        <v>369.648</v>
      </c>
    </row>
    <row r="27" spans="1:6" s="54" customFormat="1" ht="12.75">
      <c r="A27" s="80"/>
      <c r="B27" s="84" t="s">
        <v>139</v>
      </c>
      <c r="C27" s="166"/>
      <c r="D27" s="166"/>
      <c r="E27" s="144"/>
      <c r="F27" s="168"/>
    </row>
    <row r="28" spans="1:6" s="54" customFormat="1" ht="12.75">
      <c r="A28" s="74">
        <v>2.4</v>
      </c>
      <c r="B28" s="75" t="s">
        <v>140</v>
      </c>
      <c r="C28" s="164">
        <v>0.4</v>
      </c>
      <c r="D28" s="164" t="s">
        <v>78</v>
      </c>
      <c r="E28" s="145"/>
      <c r="F28" s="167">
        <f>C28*12*C6</f>
        <v>3696.4800000000005</v>
      </c>
    </row>
    <row r="29" spans="1:6" s="54" customFormat="1" ht="12.75">
      <c r="A29" s="77"/>
      <c r="B29" s="78" t="s">
        <v>141</v>
      </c>
      <c r="C29" s="165"/>
      <c r="D29" s="165"/>
      <c r="E29" s="143"/>
      <c r="F29" s="183"/>
    </row>
    <row r="30" spans="1:6" s="54" customFormat="1" ht="12.75">
      <c r="A30" s="80"/>
      <c r="B30" s="81" t="s">
        <v>142</v>
      </c>
      <c r="C30" s="166"/>
      <c r="D30" s="166"/>
      <c r="E30" s="144"/>
      <c r="F30" s="168"/>
    </row>
    <row r="31" spans="1:6" s="54" customFormat="1" ht="12.75">
      <c r="A31" s="74">
        <v>2.5</v>
      </c>
      <c r="B31" s="83" t="s">
        <v>143</v>
      </c>
      <c r="C31" s="242">
        <v>1.26</v>
      </c>
      <c r="D31" s="242" t="s">
        <v>78</v>
      </c>
      <c r="E31" s="242"/>
      <c r="F31" s="242">
        <f>C31*12*C6</f>
        <v>11643.912</v>
      </c>
    </row>
    <row r="32" spans="1:6" s="54" customFormat="1" ht="12.75">
      <c r="A32" s="80"/>
      <c r="B32" s="84" t="s">
        <v>144</v>
      </c>
      <c r="C32" s="243"/>
      <c r="D32" s="243"/>
      <c r="E32" s="243"/>
      <c r="F32" s="243"/>
    </row>
    <row r="33" spans="1:6" s="54" customFormat="1" ht="12.75">
      <c r="A33" s="74">
        <v>2.6</v>
      </c>
      <c r="B33" s="78" t="s">
        <v>145</v>
      </c>
      <c r="C33" s="242">
        <v>0.21</v>
      </c>
      <c r="D33" s="242" t="s">
        <v>78</v>
      </c>
      <c r="E33" s="242"/>
      <c r="F33" s="242">
        <f>C33*12*C6</f>
        <v>1940.652</v>
      </c>
    </row>
    <row r="34" spans="1:6" s="54" customFormat="1" ht="12.75">
      <c r="A34" s="80"/>
      <c r="B34" s="81" t="s">
        <v>146</v>
      </c>
      <c r="C34" s="243"/>
      <c r="D34" s="243"/>
      <c r="E34" s="243"/>
      <c r="F34" s="243"/>
    </row>
    <row r="35" spans="1:6" s="54" customFormat="1" ht="12.75">
      <c r="A35" s="74">
        <v>2.7</v>
      </c>
      <c r="B35" s="75" t="s">
        <v>147</v>
      </c>
      <c r="C35" s="164">
        <v>0.41</v>
      </c>
      <c r="D35" s="164" t="s">
        <v>78</v>
      </c>
      <c r="E35" s="164"/>
      <c r="F35" s="167">
        <f>C35*12*C6</f>
        <v>3788.8920000000003</v>
      </c>
    </row>
    <row r="36" spans="1:6" s="54" customFormat="1" ht="12.75">
      <c r="A36" s="80"/>
      <c r="B36" s="81" t="s">
        <v>148</v>
      </c>
      <c r="C36" s="166"/>
      <c r="D36" s="166"/>
      <c r="E36" s="166"/>
      <c r="F36" s="168"/>
    </row>
    <row r="37" spans="1:6" s="54" customFormat="1" ht="25.5">
      <c r="A37" s="74">
        <v>2.8</v>
      </c>
      <c r="B37" s="85" t="s">
        <v>174</v>
      </c>
      <c r="C37" s="164">
        <v>0.18</v>
      </c>
      <c r="D37" s="164" t="s">
        <v>78</v>
      </c>
      <c r="E37" s="164"/>
      <c r="F37" s="167">
        <f>C37*12*C6</f>
        <v>1663.4160000000002</v>
      </c>
    </row>
    <row r="38" spans="1:6" s="54" customFormat="1" ht="12.75">
      <c r="A38" s="86">
        <v>2.9</v>
      </c>
      <c r="B38" s="87" t="s">
        <v>149</v>
      </c>
      <c r="C38" s="146">
        <v>0.22</v>
      </c>
      <c r="D38" s="146" t="s">
        <v>78</v>
      </c>
      <c r="E38" s="146"/>
      <c r="F38" s="179">
        <f>C38*12*C6</f>
        <v>2033.064</v>
      </c>
    </row>
    <row r="39" spans="1:6" s="54" customFormat="1" ht="12.75">
      <c r="A39" s="86">
        <v>2.1</v>
      </c>
      <c r="B39" s="87" t="s">
        <v>150</v>
      </c>
      <c r="C39" s="146">
        <v>0.15</v>
      </c>
      <c r="D39" s="164" t="s">
        <v>78</v>
      </c>
      <c r="E39" s="164"/>
      <c r="F39" s="167">
        <f>C39*12*C6</f>
        <v>1386.1799999999998</v>
      </c>
    </row>
    <row r="40" spans="1:6" s="54" customFormat="1" ht="12.75">
      <c r="A40" s="86">
        <v>2.11</v>
      </c>
      <c r="B40" s="87" t="s">
        <v>151</v>
      </c>
      <c r="C40" s="146">
        <v>0.21</v>
      </c>
      <c r="D40" s="146" t="s">
        <v>78</v>
      </c>
      <c r="E40" s="146"/>
      <c r="F40" s="179">
        <v>1976.89</v>
      </c>
    </row>
    <row r="41" spans="1:6" s="54" customFormat="1" ht="12.75">
      <c r="A41" s="86">
        <v>2.12</v>
      </c>
      <c r="B41" s="87" t="s">
        <v>152</v>
      </c>
      <c r="C41" s="146">
        <v>0.58</v>
      </c>
      <c r="D41" s="146" t="s">
        <v>78</v>
      </c>
      <c r="E41" s="146"/>
      <c r="F41" s="179">
        <f>C41*12*C6</f>
        <v>5359.896</v>
      </c>
    </row>
    <row r="42" spans="1:6" s="54" customFormat="1" ht="12.75">
      <c r="A42" s="86">
        <v>2.13</v>
      </c>
      <c r="B42" s="87" t="s">
        <v>163</v>
      </c>
      <c r="C42" s="146">
        <v>0.13</v>
      </c>
      <c r="D42" s="146" t="s">
        <v>78</v>
      </c>
      <c r="E42" s="146"/>
      <c r="F42" s="179">
        <v>1162.48</v>
      </c>
    </row>
    <row r="43" spans="1:6" s="54" customFormat="1" ht="12.75">
      <c r="A43" s="88">
        <v>2.14</v>
      </c>
      <c r="B43" s="87" t="s">
        <v>153</v>
      </c>
      <c r="C43" s="146">
        <v>0.23</v>
      </c>
      <c r="D43" s="146" t="s">
        <v>78</v>
      </c>
      <c r="E43" s="146"/>
      <c r="F43" s="179">
        <v>2170.19</v>
      </c>
    </row>
    <row r="44" spans="1:6" s="54" customFormat="1" ht="12.75">
      <c r="A44" s="89">
        <v>2.15</v>
      </c>
      <c r="B44" s="81" t="s">
        <v>170</v>
      </c>
      <c r="C44" s="164">
        <v>0.12</v>
      </c>
      <c r="D44" s="146" t="s">
        <v>78</v>
      </c>
      <c r="E44" s="146"/>
      <c r="F44" s="179">
        <f>C44*12*C6</f>
        <v>1108.944</v>
      </c>
    </row>
    <row r="45" spans="1:6" s="54" customFormat="1" ht="12.75">
      <c r="A45" s="74">
        <v>2.16</v>
      </c>
      <c r="B45" s="81" t="s">
        <v>164</v>
      </c>
      <c r="C45" s="164">
        <v>0.06</v>
      </c>
      <c r="D45" s="146" t="s">
        <v>78</v>
      </c>
      <c r="E45" s="146"/>
      <c r="F45" s="179">
        <f>C45*12*C6</f>
        <v>554.472</v>
      </c>
    </row>
    <row r="46" spans="1:6" s="54" customFormat="1" ht="12.75">
      <c r="A46" s="86">
        <v>2.17</v>
      </c>
      <c r="B46" s="87" t="s">
        <v>154</v>
      </c>
      <c r="C46" s="146">
        <v>4.68</v>
      </c>
      <c r="D46" s="164" t="s">
        <v>78</v>
      </c>
      <c r="E46" s="164"/>
      <c r="F46" s="167">
        <v>43316.83</v>
      </c>
    </row>
    <row r="47" spans="1:6" s="54" customFormat="1" ht="12.75">
      <c r="A47" s="86">
        <v>2.18</v>
      </c>
      <c r="B47" s="87" t="s">
        <v>155</v>
      </c>
      <c r="C47" s="146">
        <v>1.4</v>
      </c>
      <c r="D47" s="164" t="s">
        <v>78</v>
      </c>
      <c r="E47" s="164"/>
      <c r="F47" s="167">
        <v>12890.94</v>
      </c>
    </row>
    <row r="48" spans="1:6" s="54" customFormat="1" ht="12.75">
      <c r="A48" s="86">
        <v>2.19</v>
      </c>
      <c r="B48" s="87" t="s">
        <v>156</v>
      </c>
      <c r="C48" s="146">
        <v>0.16</v>
      </c>
      <c r="D48" s="146" t="s">
        <v>78</v>
      </c>
      <c r="E48" s="146"/>
      <c r="F48" s="179">
        <v>1478.59</v>
      </c>
    </row>
    <row r="49" spans="1:6" s="54" customFormat="1" ht="12.75">
      <c r="A49" s="86">
        <v>2.2</v>
      </c>
      <c r="B49" s="87" t="s">
        <v>157</v>
      </c>
      <c r="C49" s="146">
        <v>0.13</v>
      </c>
      <c r="D49" s="146" t="s">
        <v>78</v>
      </c>
      <c r="E49" s="146"/>
      <c r="F49" s="179">
        <v>1194.65</v>
      </c>
    </row>
    <row r="50" spans="1:6" s="54" customFormat="1" ht="12.75">
      <c r="A50" s="90">
        <v>2.21</v>
      </c>
      <c r="B50" s="204" t="s">
        <v>213</v>
      </c>
      <c r="C50" s="236">
        <v>0.76</v>
      </c>
      <c r="D50" s="236" t="s">
        <v>78</v>
      </c>
      <c r="E50" s="242"/>
      <c r="F50" s="236">
        <v>7031.05</v>
      </c>
    </row>
    <row r="51" spans="1:6" s="54" customFormat="1" ht="12.75">
      <c r="A51" s="77"/>
      <c r="B51" s="153" t="s">
        <v>212</v>
      </c>
      <c r="C51" s="237"/>
      <c r="D51" s="237"/>
      <c r="E51" s="256"/>
      <c r="F51" s="237"/>
    </row>
    <row r="52" spans="1:6" s="54" customFormat="1" ht="12.75">
      <c r="A52" s="101"/>
      <c r="B52" s="94" t="s">
        <v>187</v>
      </c>
      <c r="C52" s="191">
        <f>SUM(C17:C51)</f>
        <v>14.69</v>
      </c>
      <c r="D52" s="164"/>
      <c r="E52" s="164"/>
      <c r="F52" s="191">
        <f>SUM(F17:F51)</f>
        <v>135834.308</v>
      </c>
    </row>
    <row r="53" spans="1:6" s="54" customFormat="1" ht="12.75">
      <c r="A53" s="185"/>
      <c r="B53" s="95" t="s">
        <v>210</v>
      </c>
      <c r="C53" s="143"/>
      <c r="D53" s="165"/>
      <c r="E53" s="165"/>
      <c r="F53" s="183"/>
    </row>
    <row r="54" spans="1:6" s="54" customFormat="1" ht="12.75">
      <c r="A54" s="186"/>
      <c r="B54" s="96" t="s">
        <v>183</v>
      </c>
      <c r="C54" s="144"/>
      <c r="D54" s="166"/>
      <c r="E54" s="166"/>
      <c r="F54" s="168"/>
    </row>
    <row r="55" spans="1:6" s="54" customFormat="1" ht="12.75">
      <c r="A55" s="81"/>
      <c r="B55" s="197" t="s">
        <v>202</v>
      </c>
      <c r="C55" s="166"/>
      <c r="D55" s="166"/>
      <c r="E55" s="166"/>
      <c r="F55" s="187">
        <f>F52+C9-E9</f>
        <v>45848.91799999999</v>
      </c>
    </row>
  </sheetData>
  <sheetProtection/>
  <mergeCells count="12">
    <mergeCell ref="F31:F32"/>
    <mergeCell ref="D33:D34"/>
    <mergeCell ref="E33:E34"/>
    <mergeCell ref="F33:F34"/>
    <mergeCell ref="C31:C32"/>
    <mergeCell ref="C50:C51"/>
    <mergeCell ref="D50:D51"/>
    <mergeCell ref="E50:E51"/>
    <mergeCell ref="C33:C34"/>
    <mergeCell ref="F50:F51"/>
    <mergeCell ref="D31:D32"/>
    <mergeCell ref="E31:E32"/>
  </mergeCells>
  <printOptions/>
  <pageMargins left="0" right="0" top="0" bottom="0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9"/>
  <sheetViews>
    <sheetView zoomScalePageLayoutView="0" workbookViewId="0" topLeftCell="A37">
      <selection activeCell="B17" sqref="B17"/>
    </sheetView>
  </sheetViews>
  <sheetFormatPr defaultColWidth="9.140625" defaultRowHeight="12.75"/>
  <cols>
    <col min="1" max="1" width="6.28125" style="0" customWidth="1"/>
    <col min="2" max="2" width="69.140625" style="0" customWidth="1"/>
    <col min="3" max="3" width="14.00390625" style="136" customWidth="1"/>
    <col min="4" max="4" width="16.140625" style="136" customWidth="1"/>
    <col min="5" max="5" width="10.00390625" style="136" customWidth="1"/>
    <col min="6" max="6" width="14.57421875" style="159" bestFit="1" customWidth="1"/>
    <col min="7" max="7" width="10.140625" style="0" bestFit="1" customWidth="1"/>
    <col min="10" max="10" width="10.140625" style="0" bestFit="1" customWidth="1"/>
  </cols>
  <sheetData>
    <row r="1" ht="12.75">
      <c r="D1" s="136" t="s">
        <v>158</v>
      </c>
    </row>
    <row r="2" ht="12.75">
      <c r="D2" s="136" t="s">
        <v>159</v>
      </c>
    </row>
    <row r="3" spans="3:6" s="54" customFormat="1" ht="12.75">
      <c r="C3" s="159"/>
      <c r="D3" s="159"/>
      <c r="E3" s="159"/>
      <c r="F3" s="159"/>
    </row>
    <row r="4" spans="3:6" s="54" customFormat="1" ht="12.75">
      <c r="C4" s="159"/>
      <c r="D4" s="159"/>
      <c r="E4" s="159"/>
      <c r="F4" s="159"/>
    </row>
    <row r="5" spans="1:6" s="54" customFormat="1" ht="12.75">
      <c r="A5" s="51"/>
      <c r="B5" s="52" t="s">
        <v>184</v>
      </c>
      <c r="C5" s="158"/>
      <c r="D5" s="158"/>
      <c r="E5" s="137"/>
      <c r="F5" s="137"/>
    </row>
    <row r="6" spans="1:6" s="54" customFormat="1" ht="12.75">
      <c r="A6" s="51"/>
      <c r="B6" s="52" t="s">
        <v>92</v>
      </c>
      <c r="C6" s="158"/>
      <c r="D6" s="158"/>
      <c r="E6" s="137"/>
      <c r="F6" s="137"/>
    </row>
    <row r="7" spans="1:6" s="54" customFormat="1" ht="12.75">
      <c r="A7" s="51"/>
      <c r="B7" s="51" t="s">
        <v>67</v>
      </c>
      <c r="C7" s="158">
        <v>846.2</v>
      </c>
      <c r="D7" s="137"/>
      <c r="E7" s="137"/>
      <c r="F7" s="137"/>
    </row>
    <row r="8" spans="1:6" s="54" customFormat="1" ht="12.75">
      <c r="A8" s="56" t="s">
        <v>49</v>
      </c>
      <c r="B8" s="56" t="s">
        <v>50</v>
      </c>
      <c r="C8" s="138" t="s">
        <v>60</v>
      </c>
      <c r="D8" s="138" t="s">
        <v>51</v>
      </c>
      <c r="E8" s="138" t="s">
        <v>52</v>
      </c>
      <c r="F8" s="138" t="s">
        <v>60</v>
      </c>
    </row>
    <row r="9" spans="1:6" s="54" customFormat="1" ht="12.75">
      <c r="A9" s="56"/>
      <c r="B9" s="56" t="s">
        <v>55</v>
      </c>
      <c r="C9" s="138" t="s">
        <v>185</v>
      </c>
      <c r="D9" s="138"/>
      <c r="E9" s="138"/>
      <c r="F9" s="139"/>
    </row>
    <row r="10" spans="1:6" s="54" customFormat="1" ht="12.75">
      <c r="A10" s="58">
        <v>1</v>
      </c>
      <c r="B10" s="58" t="s">
        <v>181</v>
      </c>
      <c r="C10" s="138">
        <v>41101.06</v>
      </c>
      <c r="D10" s="161">
        <v>116203.02</v>
      </c>
      <c r="E10" s="161">
        <v>107614.34</v>
      </c>
      <c r="F10" s="140">
        <f>C10+D10-E10</f>
        <v>49689.74000000002</v>
      </c>
    </row>
    <row r="11" spans="1:6" s="54" customFormat="1" ht="12.75">
      <c r="A11" s="57"/>
      <c r="B11" s="57"/>
      <c r="C11" s="139"/>
      <c r="D11" s="161"/>
      <c r="E11" s="161"/>
      <c r="F11" s="140"/>
    </row>
    <row r="12" spans="1:6" s="54" customFormat="1" ht="12.75">
      <c r="A12" s="57"/>
      <c r="B12" s="60" t="s">
        <v>186</v>
      </c>
      <c r="C12" s="138"/>
      <c r="D12" s="138"/>
      <c r="E12" s="138"/>
      <c r="F12" s="138">
        <f>SUM(F10:F11)</f>
        <v>49689.74000000002</v>
      </c>
    </row>
    <row r="13" spans="1:6" s="54" customFormat="1" ht="12.75">
      <c r="A13" s="57"/>
      <c r="B13" s="60" t="s">
        <v>160</v>
      </c>
      <c r="C13" s="138">
        <f>E10/(C10+D10)</f>
        <v>0.6841166484683676</v>
      </c>
      <c r="D13" s="138"/>
      <c r="E13" s="138"/>
      <c r="F13" s="138"/>
    </row>
    <row r="14" spans="1:6" s="54" customFormat="1" ht="14.25" customHeight="1">
      <c r="A14" s="61"/>
      <c r="B14" s="61"/>
      <c r="C14" s="158"/>
      <c r="D14" s="158"/>
      <c r="E14" s="158"/>
      <c r="F14" s="158"/>
    </row>
    <row r="15" spans="1:7" s="54" customFormat="1" ht="12.75">
      <c r="A15" s="55"/>
      <c r="B15" s="61"/>
      <c r="C15" s="137"/>
      <c r="D15" s="158"/>
      <c r="E15" s="137"/>
      <c r="F15" s="137"/>
      <c r="G15" s="63"/>
    </row>
    <row r="16" spans="1:6" s="54" customFormat="1" ht="12.75">
      <c r="A16" s="55"/>
      <c r="B16" s="61" t="s">
        <v>182</v>
      </c>
      <c r="C16" s="137"/>
      <c r="D16" s="158" t="s">
        <v>165</v>
      </c>
      <c r="E16" s="137"/>
      <c r="F16" s="137"/>
    </row>
    <row r="17" spans="1:6" s="54" customFormat="1" ht="12.75">
      <c r="A17" s="64">
        <v>2</v>
      </c>
      <c r="B17" s="66" t="s">
        <v>129</v>
      </c>
      <c r="C17" s="141" t="s">
        <v>161</v>
      </c>
      <c r="D17" s="141" t="s">
        <v>162</v>
      </c>
      <c r="E17" s="171"/>
      <c r="F17" s="162" t="s">
        <v>130</v>
      </c>
    </row>
    <row r="18" spans="1:6" s="54" customFormat="1" ht="12.75">
      <c r="A18" s="69"/>
      <c r="B18" s="70"/>
      <c r="C18" s="142" t="s">
        <v>131</v>
      </c>
      <c r="D18" s="142" t="s">
        <v>132</v>
      </c>
      <c r="E18" s="172"/>
      <c r="F18" s="163"/>
    </row>
    <row r="19" spans="1:6" s="90" customFormat="1" ht="12.75">
      <c r="A19" s="104"/>
      <c r="B19" s="109" t="s">
        <v>204</v>
      </c>
      <c r="C19" s="139">
        <v>0.47</v>
      </c>
      <c r="D19" s="139" t="s">
        <v>78</v>
      </c>
      <c r="E19" s="139"/>
      <c r="F19" s="139">
        <v>4800</v>
      </c>
    </row>
    <row r="20" spans="1:6" s="90" customFormat="1" ht="12.75">
      <c r="A20" s="64"/>
      <c r="B20" s="109" t="s">
        <v>207</v>
      </c>
      <c r="C20" s="141">
        <v>2.81</v>
      </c>
      <c r="D20" s="141" t="s">
        <v>78</v>
      </c>
      <c r="E20" s="141"/>
      <c r="F20" s="141">
        <v>28560.82</v>
      </c>
    </row>
    <row r="21" spans="1:6" s="90" customFormat="1" ht="12.75">
      <c r="A21" s="69"/>
      <c r="B21" s="181" t="s">
        <v>209</v>
      </c>
      <c r="C21" s="142"/>
      <c r="D21" s="142"/>
      <c r="E21" s="142"/>
      <c r="F21" s="142"/>
    </row>
    <row r="22" spans="1:6" s="90" customFormat="1" ht="12.75">
      <c r="A22" s="58"/>
      <c r="B22" s="60" t="s">
        <v>215</v>
      </c>
      <c r="C22" s="139">
        <v>0.66</v>
      </c>
      <c r="D22" s="142" t="s">
        <v>78</v>
      </c>
      <c r="E22" s="139"/>
      <c r="F22" s="139">
        <f>C22*12*C7</f>
        <v>6701.904</v>
      </c>
    </row>
    <row r="23" spans="1:6" s="54" customFormat="1" ht="12.75">
      <c r="A23" s="78">
        <v>2.1</v>
      </c>
      <c r="B23" s="78" t="s">
        <v>133</v>
      </c>
      <c r="C23" s="165">
        <v>1.92</v>
      </c>
      <c r="D23" s="165" t="s">
        <v>78</v>
      </c>
      <c r="E23" s="165"/>
      <c r="F23" s="183">
        <v>19494.97</v>
      </c>
    </row>
    <row r="24" spans="1:6" s="54" customFormat="1" ht="12.75">
      <c r="A24" s="77"/>
      <c r="B24" s="78" t="s">
        <v>134</v>
      </c>
      <c r="C24" s="165"/>
      <c r="D24" s="165"/>
      <c r="E24" s="165"/>
      <c r="F24" s="183"/>
    </row>
    <row r="25" spans="1:6" s="54" customFormat="1" ht="12.75">
      <c r="A25" s="77"/>
      <c r="B25" s="78" t="s">
        <v>135</v>
      </c>
      <c r="C25" s="165"/>
      <c r="D25" s="165"/>
      <c r="E25" s="165"/>
      <c r="F25" s="183"/>
    </row>
    <row r="26" spans="1:6" s="54" customFormat="1" ht="12.75">
      <c r="A26" s="80"/>
      <c r="B26" s="81" t="s">
        <v>136</v>
      </c>
      <c r="C26" s="166"/>
      <c r="D26" s="166"/>
      <c r="E26" s="166"/>
      <c r="F26" s="168"/>
    </row>
    <row r="27" spans="1:6" s="54" customFormat="1" ht="12.75">
      <c r="A27" s="74">
        <v>2.2</v>
      </c>
      <c r="B27" s="83" t="s">
        <v>171</v>
      </c>
      <c r="C27" s="164">
        <v>0.15</v>
      </c>
      <c r="D27" s="164" t="s">
        <v>78</v>
      </c>
      <c r="E27" s="145"/>
      <c r="F27" s="167">
        <f>C27*12*C7</f>
        <v>1523.1599999999999</v>
      </c>
    </row>
    <row r="28" spans="1:6" s="54" customFormat="1" ht="12.75">
      <c r="A28" s="80"/>
      <c r="B28" s="84" t="s">
        <v>137</v>
      </c>
      <c r="C28" s="166"/>
      <c r="D28" s="166"/>
      <c r="E28" s="144"/>
      <c r="F28" s="168"/>
    </row>
    <row r="29" spans="1:6" s="54" customFormat="1" ht="12.75">
      <c r="A29" s="74">
        <v>2.3</v>
      </c>
      <c r="B29" s="83" t="s">
        <v>138</v>
      </c>
      <c r="C29" s="164">
        <v>0.04</v>
      </c>
      <c r="D29" s="164" t="s">
        <v>78</v>
      </c>
      <c r="E29" s="145"/>
      <c r="F29" s="167">
        <f>C29*12*C7</f>
        <v>406.176</v>
      </c>
    </row>
    <row r="30" spans="1:6" s="54" customFormat="1" ht="12.75">
      <c r="A30" s="80"/>
      <c r="B30" s="84" t="s">
        <v>139</v>
      </c>
      <c r="C30" s="166"/>
      <c r="D30" s="166"/>
      <c r="E30" s="144"/>
      <c r="F30" s="168"/>
    </row>
    <row r="31" spans="1:6" s="54" customFormat="1" ht="12.75">
      <c r="A31" s="74">
        <v>2.4</v>
      </c>
      <c r="B31" s="75" t="s">
        <v>140</v>
      </c>
      <c r="C31" s="164">
        <v>0.4</v>
      </c>
      <c r="D31" s="164" t="s">
        <v>78</v>
      </c>
      <c r="E31" s="145"/>
      <c r="F31" s="167">
        <f>C31*12*C7</f>
        <v>4061.7600000000007</v>
      </c>
    </row>
    <row r="32" spans="1:6" s="54" customFormat="1" ht="12.75">
      <c r="A32" s="77"/>
      <c r="B32" s="78" t="s">
        <v>141</v>
      </c>
      <c r="C32" s="165"/>
      <c r="D32" s="165"/>
      <c r="E32" s="143"/>
      <c r="F32" s="183"/>
    </row>
    <row r="33" spans="1:6" s="54" customFormat="1" ht="12.75">
      <c r="A33" s="80"/>
      <c r="B33" s="81" t="s">
        <v>142</v>
      </c>
      <c r="C33" s="166"/>
      <c r="D33" s="166"/>
      <c r="E33" s="144"/>
      <c r="F33" s="168"/>
    </row>
    <row r="34" spans="1:6" s="54" customFormat="1" ht="12.75">
      <c r="A34" s="74">
        <v>2.5</v>
      </c>
      <c r="B34" s="83" t="s">
        <v>143</v>
      </c>
      <c r="C34" s="242">
        <v>1.26</v>
      </c>
      <c r="D34" s="242" t="s">
        <v>78</v>
      </c>
      <c r="E34" s="242"/>
      <c r="F34" s="242">
        <f>C34*12*C7</f>
        <v>12794.544000000002</v>
      </c>
    </row>
    <row r="35" spans="1:6" s="54" customFormat="1" ht="12.75">
      <c r="A35" s="80"/>
      <c r="B35" s="84" t="s">
        <v>144</v>
      </c>
      <c r="C35" s="243"/>
      <c r="D35" s="243"/>
      <c r="E35" s="243"/>
      <c r="F35" s="243"/>
    </row>
    <row r="36" spans="1:6" s="54" customFormat="1" ht="12.75">
      <c r="A36" s="74">
        <v>2.6</v>
      </c>
      <c r="B36" s="78" t="s">
        <v>145</v>
      </c>
      <c r="C36" s="242">
        <v>0.21</v>
      </c>
      <c r="D36" s="242" t="s">
        <v>78</v>
      </c>
      <c r="E36" s="242"/>
      <c r="F36" s="242">
        <f>C36*12*C7</f>
        <v>2132.424</v>
      </c>
    </row>
    <row r="37" spans="1:6" s="54" customFormat="1" ht="12.75">
      <c r="A37" s="80"/>
      <c r="B37" s="81" t="s">
        <v>146</v>
      </c>
      <c r="C37" s="243"/>
      <c r="D37" s="243"/>
      <c r="E37" s="243"/>
      <c r="F37" s="243"/>
    </row>
    <row r="38" spans="1:6" s="54" customFormat="1" ht="12.75">
      <c r="A38" s="74">
        <v>2.7</v>
      </c>
      <c r="B38" s="75" t="s">
        <v>147</v>
      </c>
      <c r="C38" s="164">
        <v>0.41</v>
      </c>
      <c r="D38" s="164" t="s">
        <v>78</v>
      </c>
      <c r="E38" s="164"/>
      <c r="F38" s="167">
        <f>C38*12*C7</f>
        <v>4163.304</v>
      </c>
    </row>
    <row r="39" spans="1:6" s="54" customFormat="1" ht="12.75">
      <c r="A39" s="80"/>
      <c r="B39" s="81" t="s">
        <v>148</v>
      </c>
      <c r="C39" s="166"/>
      <c r="D39" s="166"/>
      <c r="E39" s="166"/>
      <c r="F39" s="168"/>
    </row>
    <row r="40" spans="1:6" s="54" customFormat="1" ht="25.5">
      <c r="A40" s="74">
        <v>2.8</v>
      </c>
      <c r="B40" s="85" t="s">
        <v>174</v>
      </c>
      <c r="C40" s="164">
        <v>0.18</v>
      </c>
      <c r="D40" s="164" t="s">
        <v>78</v>
      </c>
      <c r="E40" s="164"/>
      <c r="F40" s="167">
        <f>C40*12*C7</f>
        <v>1827.7920000000001</v>
      </c>
    </row>
    <row r="41" spans="1:6" s="54" customFormat="1" ht="12.75">
      <c r="A41" s="86">
        <v>2.9</v>
      </c>
      <c r="B41" s="87" t="s">
        <v>149</v>
      </c>
      <c r="C41" s="146">
        <v>0.22</v>
      </c>
      <c r="D41" s="146" t="s">
        <v>78</v>
      </c>
      <c r="E41" s="146"/>
      <c r="F41" s="179">
        <f>C41*12*C7</f>
        <v>2233.9680000000003</v>
      </c>
    </row>
    <row r="42" spans="1:6" s="54" customFormat="1" ht="12.75">
      <c r="A42" s="86">
        <v>2.1</v>
      </c>
      <c r="B42" s="87" t="s">
        <v>150</v>
      </c>
      <c r="C42" s="146">
        <v>0.15</v>
      </c>
      <c r="D42" s="146" t="s">
        <v>78</v>
      </c>
      <c r="E42" s="146"/>
      <c r="F42" s="179">
        <f>C42*12*C7</f>
        <v>1523.1599999999999</v>
      </c>
    </row>
    <row r="43" spans="1:6" s="54" customFormat="1" ht="12.75">
      <c r="A43" s="86">
        <v>2.11</v>
      </c>
      <c r="B43" s="87" t="s">
        <v>151</v>
      </c>
      <c r="C43" s="146">
        <v>0.21</v>
      </c>
      <c r="D43" s="146" t="s">
        <v>78</v>
      </c>
      <c r="E43" s="146"/>
      <c r="F43" s="179">
        <v>2172.25</v>
      </c>
    </row>
    <row r="44" spans="1:6" s="54" customFormat="1" ht="12.75">
      <c r="A44" s="86">
        <v>2.12</v>
      </c>
      <c r="B44" s="87" t="s">
        <v>152</v>
      </c>
      <c r="C44" s="146">
        <v>0.58</v>
      </c>
      <c r="D44" s="146" t="s">
        <v>78</v>
      </c>
      <c r="E44" s="146"/>
      <c r="F44" s="179">
        <f>C44*12*C7</f>
        <v>5889.552</v>
      </c>
    </row>
    <row r="45" spans="1:6" s="54" customFormat="1" ht="12.75">
      <c r="A45" s="86">
        <v>2.13</v>
      </c>
      <c r="B45" s="87" t="s">
        <v>163</v>
      </c>
      <c r="C45" s="146">
        <v>0.13</v>
      </c>
      <c r="D45" s="146" t="s">
        <v>78</v>
      </c>
      <c r="E45" s="146"/>
      <c r="F45" s="179">
        <v>1277.36</v>
      </c>
    </row>
    <row r="46" spans="1:6" s="54" customFormat="1" ht="12.75">
      <c r="A46" s="88">
        <v>2.14</v>
      </c>
      <c r="B46" s="87" t="s">
        <v>153</v>
      </c>
      <c r="C46" s="146">
        <v>0.23</v>
      </c>
      <c r="D46" s="146" t="s">
        <v>78</v>
      </c>
      <c r="E46" s="146"/>
      <c r="F46" s="179">
        <v>2384.64</v>
      </c>
    </row>
    <row r="47" spans="1:6" s="54" customFormat="1" ht="12.75">
      <c r="A47" s="89">
        <v>2.15</v>
      </c>
      <c r="B47" s="81" t="s">
        <v>170</v>
      </c>
      <c r="C47" s="164">
        <v>0.12</v>
      </c>
      <c r="D47" s="164" t="s">
        <v>78</v>
      </c>
      <c r="E47" s="164"/>
      <c r="F47" s="167">
        <f>C47*12*C7</f>
        <v>1218.528</v>
      </c>
    </row>
    <row r="48" spans="1:6" s="54" customFormat="1" ht="12.75">
      <c r="A48" s="74">
        <v>2.16</v>
      </c>
      <c r="B48" s="81" t="s">
        <v>164</v>
      </c>
      <c r="C48" s="164">
        <v>0.06</v>
      </c>
      <c r="D48" s="164" t="s">
        <v>78</v>
      </c>
      <c r="E48" s="164"/>
      <c r="F48" s="167">
        <f>C48*12*C7</f>
        <v>609.264</v>
      </c>
    </row>
    <row r="49" spans="1:6" s="54" customFormat="1" ht="12.75">
      <c r="A49" s="86">
        <v>2.17</v>
      </c>
      <c r="B49" s="87" t="s">
        <v>154</v>
      </c>
      <c r="C49" s="146">
        <v>4.68</v>
      </c>
      <c r="D49" s="146" t="s">
        <v>78</v>
      </c>
      <c r="E49" s="146"/>
      <c r="F49" s="179">
        <v>47597.33</v>
      </c>
    </row>
    <row r="50" spans="1:6" s="54" customFormat="1" ht="12.75">
      <c r="A50" s="86">
        <v>2.18</v>
      </c>
      <c r="B50" s="87" t="s">
        <v>155</v>
      </c>
      <c r="C50" s="146">
        <v>1.39</v>
      </c>
      <c r="D50" s="146" t="s">
        <v>78</v>
      </c>
      <c r="E50" s="146"/>
      <c r="F50" s="179">
        <v>14164.8</v>
      </c>
    </row>
    <row r="51" spans="1:6" s="54" customFormat="1" ht="12.75">
      <c r="A51" s="86">
        <v>2.19</v>
      </c>
      <c r="B51" s="87" t="s">
        <v>156</v>
      </c>
      <c r="C51" s="146">
        <v>0.16</v>
      </c>
      <c r="D51" s="146" t="s">
        <v>78</v>
      </c>
      <c r="E51" s="146"/>
      <c r="F51" s="179">
        <v>1624.7</v>
      </c>
    </row>
    <row r="52" spans="1:6" s="54" customFormat="1" ht="12.75">
      <c r="A52" s="86">
        <v>2.2</v>
      </c>
      <c r="B52" s="87" t="s">
        <v>157</v>
      </c>
      <c r="C52" s="146">
        <v>0.13</v>
      </c>
      <c r="D52" s="146" t="s">
        <v>78</v>
      </c>
      <c r="E52" s="146"/>
      <c r="F52" s="179">
        <v>1312.72</v>
      </c>
    </row>
    <row r="53" spans="1:6" s="54" customFormat="1" ht="12.75">
      <c r="A53" s="90">
        <v>2.21</v>
      </c>
      <c r="B53" s="204" t="s">
        <v>213</v>
      </c>
      <c r="C53" s="236">
        <v>0.76</v>
      </c>
      <c r="D53" s="236" t="s">
        <v>78</v>
      </c>
      <c r="E53" s="242"/>
      <c r="F53" s="236">
        <v>7725.84</v>
      </c>
    </row>
    <row r="54" spans="1:6" s="54" customFormat="1" ht="12.75">
      <c r="A54" s="77"/>
      <c r="B54" s="153" t="s">
        <v>212</v>
      </c>
      <c r="C54" s="237"/>
      <c r="D54" s="237"/>
      <c r="E54" s="256"/>
      <c r="F54" s="237"/>
    </row>
    <row r="55" spans="1:6" s="54" customFormat="1" ht="19.5" customHeight="1">
      <c r="A55" s="101"/>
      <c r="B55" s="94" t="s">
        <v>187</v>
      </c>
      <c r="C55" s="195">
        <f>SUM(C19:C54)</f>
        <v>17.330000000000002</v>
      </c>
      <c r="D55" s="191"/>
      <c r="E55" s="195"/>
      <c r="F55" s="191">
        <f>SUM(F19:F54)</f>
        <v>176200.96600000001</v>
      </c>
    </row>
    <row r="56" spans="1:6" s="54" customFormat="1" ht="12.75">
      <c r="A56" s="91"/>
      <c r="B56" s="95" t="s">
        <v>210</v>
      </c>
      <c r="C56" s="165"/>
      <c r="D56" s="143"/>
      <c r="E56" s="165"/>
      <c r="F56" s="183"/>
    </row>
    <row r="57" spans="1:6" s="54" customFormat="1" ht="12.75">
      <c r="A57" s="92"/>
      <c r="B57" s="96" t="s">
        <v>183</v>
      </c>
      <c r="C57" s="166"/>
      <c r="D57" s="144"/>
      <c r="E57" s="166"/>
      <c r="F57" s="168"/>
    </row>
    <row r="58" spans="1:6" s="54" customFormat="1" ht="12.75">
      <c r="A58" s="81"/>
      <c r="B58" s="197" t="s">
        <v>202</v>
      </c>
      <c r="C58" s="166"/>
      <c r="D58" s="166"/>
      <c r="E58" s="166"/>
      <c r="F58" s="187">
        <f>F55+C10-E10</f>
        <v>109687.68600000002</v>
      </c>
    </row>
    <row r="59" spans="3:6" s="54" customFormat="1" ht="12.75">
      <c r="C59" s="159"/>
      <c r="D59" s="159"/>
      <c r="E59" s="159"/>
      <c r="F59" s="159"/>
    </row>
  </sheetData>
  <sheetProtection/>
  <mergeCells count="12">
    <mergeCell ref="E36:E37"/>
    <mergeCell ref="F36:F37"/>
    <mergeCell ref="C34:C35"/>
    <mergeCell ref="C36:C37"/>
    <mergeCell ref="E34:E35"/>
    <mergeCell ref="F34:F35"/>
    <mergeCell ref="C53:C54"/>
    <mergeCell ref="D53:D54"/>
    <mergeCell ref="D34:D35"/>
    <mergeCell ref="D36:D37"/>
    <mergeCell ref="E53:E54"/>
    <mergeCell ref="F53:F54"/>
  </mergeCells>
  <printOptions/>
  <pageMargins left="0" right="0" top="0" bottom="0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2020-03-31T07:39:34Z</cp:lastPrinted>
  <dcterms:created xsi:type="dcterms:W3CDTF">1996-10-08T23:32:33Z</dcterms:created>
  <dcterms:modified xsi:type="dcterms:W3CDTF">2020-04-01T03:37:17Z</dcterms:modified>
  <cp:category/>
  <cp:version/>
  <cp:contentType/>
  <cp:contentStatus/>
</cp:coreProperties>
</file>