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ider_1\Desktop\отчеты по домам 2019\"/>
    </mc:Choice>
  </mc:AlternateContent>
  <xr:revisionPtr revIDLastSave="0" documentId="8_{22309514-0012-47BE-AC91-F91C712034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12 мес Гор 3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2" l="1"/>
  <c r="F49" i="2" l="1"/>
  <c r="F48" i="2"/>
  <c r="F46" i="2"/>
  <c r="F43" i="2"/>
  <c r="F42" i="2"/>
  <c r="F41" i="2"/>
  <c r="F39" i="2"/>
  <c r="F37" i="2"/>
  <c r="F35" i="2"/>
  <c r="F32" i="2"/>
  <c r="F30" i="2"/>
  <c r="F28" i="2"/>
  <c r="C13" i="2"/>
  <c r="F57" i="2" l="1"/>
  <c r="F60" i="2" s="1"/>
  <c r="F10" i="2"/>
  <c r="F12" i="2" s="1"/>
</calcChain>
</file>

<file path=xl/sharedStrings.xml><?xml version="1.0" encoding="utf-8"?>
<sst xmlns="http://schemas.openxmlformats.org/spreadsheetml/2006/main" count="92" uniqueCount="67">
  <si>
    <t>УТВЕРЖДАЮ:</t>
  </si>
  <si>
    <t>Ген. дир._____________/Г.А. Тюльпа/</t>
  </si>
  <si>
    <t xml:space="preserve">                                                                                     по МКД по адресу: г. Арамиль, ул. Горбачева 3</t>
  </si>
  <si>
    <t>Общая площадь составляет, м2:</t>
  </si>
  <si>
    <t>№п/п</t>
  </si>
  <si>
    <t>Наименование статей доходов</t>
  </si>
  <si>
    <t>Задолженность</t>
  </si>
  <si>
    <t>Начислено</t>
  </si>
  <si>
    <t>Оплачено</t>
  </si>
  <si>
    <t>Жилищные услуги</t>
  </si>
  <si>
    <t>Содержание жилфонда и текущий ремонт, руб.</t>
  </si>
  <si>
    <t>% оплаты населения</t>
  </si>
  <si>
    <t xml:space="preserve">                   Плановый тариф  "Содержание жилья и текущий ремонт"</t>
  </si>
  <si>
    <t>10 руб/м2</t>
  </si>
  <si>
    <t>Наименование статей расходов</t>
  </si>
  <si>
    <t>Норматив</t>
  </si>
  <si>
    <t>Расчетный период,</t>
  </si>
  <si>
    <t>Затраты, руб.</t>
  </si>
  <si>
    <t>руб/м2/мес.</t>
  </si>
  <si>
    <t>месяц</t>
  </si>
  <si>
    <t>Материалы (элементы трубопровода,</t>
  </si>
  <si>
    <t>электроды, краска, шпалевка,</t>
  </si>
  <si>
    <t>электроустановочные изделия,</t>
  </si>
  <si>
    <t>кабельная продукция, приборы освещения и.т.п.)</t>
  </si>
  <si>
    <t xml:space="preserve">Инструмент (слесарный инструмент , </t>
  </si>
  <si>
    <t>столярный инструмент, бензотриммеры и.т.п)</t>
  </si>
  <si>
    <t>Инвентарь (грабли, метлы , ледорубы, кисти,</t>
  </si>
  <si>
    <t>шпатели и.т.п)</t>
  </si>
  <si>
    <t>Малоценное имущество (перчатки, мешки,</t>
  </si>
  <si>
    <t>ветошь, чистящие , дезинфицирующие</t>
  </si>
  <si>
    <t>стредства и.т.п.)</t>
  </si>
  <si>
    <t xml:space="preserve">Текущее обслуживание ОДПУ </t>
  </si>
  <si>
    <t>Снятие текущих показаний ОДПУ</t>
  </si>
  <si>
    <t>Работа с должниками (уведомления, госпошлина,</t>
  </si>
  <si>
    <t>судебные издержки)</t>
  </si>
  <si>
    <t xml:space="preserve">Расходы по приему документов и регистрации </t>
  </si>
  <si>
    <t xml:space="preserve">граждан по месту жительства </t>
  </si>
  <si>
    <t xml:space="preserve">Обслуживание и наполнение сайтов </t>
  </si>
  <si>
    <t>Обслуживание "Программы 1С"</t>
  </si>
  <si>
    <t xml:space="preserve">Аренда офисного помещения </t>
  </si>
  <si>
    <t xml:space="preserve">Аренда сторонней техники </t>
  </si>
  <si>
    <t>Аренда автотранспорта  ("УАЗ", "ВАЗ-2104")</t>
  </si>
  <si>
    <t>Расходы на ГСМ</t>
  </si>
  <si>
    <t>Представительские услуги</t>
  </si>
  <si>
    <t>Обслуживание оргтехники, канцтовары</t>
  </si>
  <si>
    <t xml:space="preserve">Заработная плата </t>
  </si>
  <si>
    <t xml:space="preserve">Уплата налогов и сборов </t>
  </si>
  <si>
    <t>Уплата налога по "УСН"</t>
  </si>
  <si>
    <t>Услуги связи, почтовые расходы</t>
  </si>
  <si>
    <t>Биллинг</t>
  </si>
  <si>
    <t>поверки ОДПУ)</t>
  </si>
  <si>
    <t>на 01.01.2019</t>
  </si>
  <si>
    <t>ЗАДОЛЖЕННОСТЬ НАСЕЛЕНИЯ за 2019 год, руб.</t>
  </si>
  <si>
    <t>ИТОГО ФАКТИЧЕСКИЕ РАСХОДЫ ПО МКД ЗА 2019 ГОД, РУБ.:</t>
  </si>
  <si>
    <t>Благоустройство придомовой территории (покос травы, осенне-весенняя уборка территории)</t>
  </si>
  <si>
    <t xml:space="preserve">                                                                                  ОТЧЕТ О НАЧИСЛЕНИЯХ, СБОРАХ И РАСХОДОВАНИИ СРЕДСТВ ЗА 2019 ГОД  </t>
  </si>
  <si>
    <t>12 мес</t>
  </si>
  <si>
    <t>Косметический ремонт</t>
  </si>
  <si>
    <t>Механизированная уборка снега</t>
  </si>
  <si>
    <t>Проверка вентиляционных каналов</t>
  </si>
  <si>
    <t>(Начисление,выпуск платежных документов, сбор денежных средств),</t>
  </si>
  <si>
    <t>агентское вознаграждение платежному агенту ОАО "РЦ Урала")</t>
  </si>
  <si>
    <t>Фактическая задолженность собственников за 2019 год, руб.</t>
  </si>
  <si>
    <t xml:space="preserve">(не включены расходы по обращению ТКО, </t>
  </si>
  <si>
    <t xml:space="preserve">"Электроэнергия при СОИ" (фактическая разница между </t>
  </si>
  <si>
    <t>индивидивидуальным и общедомовым потреблением электроэнергии)</t>
  </si>
  <si>
    <t>Обслуживание ВДГО ( согласно договору с "Регион Газ Сервис")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</si>
</sst>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4" fontId="4" fillId="2" borderId="2" xfId="1" applyNumberFormat="1" applyFont="1" applyFill="1" applyBorder="1" applyAlignment="1">
      <alignment horizontal="right" vertical="top"/>
    </xf>
    <xf numFmtId="3" fontId="4" fillId="2" borderId="2" xfId="1" applyNumberFormat="1" applyFont="1" applyFill="1" applyBorder="1" applyAlignment="1">
      <alignment horizontal="right" vertical="top"/>
    </xf>
    <xf numFmtId="164" fontId="4" fillId="2" borderId="2" xfId="1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/>
    </xf>
    <xf numFmtId="10" fontId="2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4" fontId="0" fillId="2" borderId="0" xfId="0" applyNumberFormat="1" applyFill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3" xfId="0" applyFill="1" applyBorder="1" applyAlignment="1">
      <alignment wrapText="1"/>
    </xf>
    <xf numFmtId="0" fontId="0" fillId="2" borderId="1" xfId="0" applyFill="1" applyBorder="1"/>
    <xf numFmtId="0" fontId="1" fillId="2" borderId="3" xfId="0" applyFont="1" applyFill="1" applyBorder="1"/>
    <xf numFmtId="0" fontId="5" fillId="2" borderId="3" xfId="0" applyFont="1" applyFill="1" applyBorder="1"/>
    <xf numFmtId="0" fontId="5" fillId="2" borderId="9" xfId="0" applyFont="1" applyFill="1" applyBorder="1"/>
    <xf numFmtId="0" fontId="5" fillId="2" borderId="6" xfId="0" applyFont="1" applyFill="1" applyBorder="1"/>
    <xf numFmtId="0" fontId="2" fillId="2" borderId="9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7" fillId="2" borderId="3" xfId="2" applyFill="1" applyBorder="1"/>
    <xf numFmtId="0" fontId="7" fillId="2" borderId="9" xfId="2" applyFill="1" applyBorder="1"/>
    <xf numFmtId="0" fontId="0" fillId="2" borderId="3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3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2" fontId="5" fillId="2" borderId="4" xfId="0" applyNumberFormat="1" applyFont="1" applyFill="1" applyBorder="1"/>
    <xf numFmtId="0" fontId="5" fillId="2" borderId="5" xfId="0" applyFont="1" applyFill="1" applyBorder="1"/>
    <xf numFmtId="0" fontId="0" fillId="2" borderId="13" xfId="0" applyFill="1" applyBorder="1"/>
    <xf numFmtId="0" fontId="0" fillId="2" borderId="7" xfId="0" applyFill="1" applyBorder="1"/>
    <xf numFmtId="2" fontId="0" fillId="2" borderId="0" xfId="0" applyNumberFormat="1" applyFill="1"/>
    <xf numFmtId="2" fontId="1" fillId="2" borderId="0" xfId="0" applyNumberFormat="1" applyFont="1" applyFill="1"/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4" fillId="2" borderId="2" xfId="1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/>
    <xf numFmtId="2" fontId="1" fillId="2" borderId="5" xfId="0" applyNumberFormat="1" applyFont="1" applyFill="1" applyBorder="1"/>
    <xf numFmtId="2" fontId="1" fillId="2" borderId="8" xfId="0" applyNumberFormat="1" applyFont="1" applyFill="1" applyBorder="1"/>
    <xf numFmtId="2" fontId="0" fillId="2" borderId="10" xfId="0" applyNumberFormat="1" applyFill="1" applyBorder="1"/>
    <xf numFmtId="2" fontId="0" fillId="2" borderId="8" xfId="0" applyNumberFormat="1" applyFill="1" applyBorder="1"/>
    <xf numFmtId="2" fontId="0" fillId="2" borderId="5" xfId="0" applyNumberFormat="1" applyFill="1" applyBorder="1"/>
    <xf numFmtId="2" fontId="0" fillId="2" borderId="3" xfId="0" applyNumberFormat="1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0" fillId="2" borderId="1" xfId="0" applyNumberFormat="1" applyFill="1" applyBorder="1"/>
    <xf numFmtId="2" fontId="0" fillId="2" borderId="3" xfId="0" applyNumberFormat="1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right" vertical="center"/>
    </xf>
    <xf numFmtId="2" fontId="5" fillId="2" borderId="5" xfId="0" applyNumberFormat="1" applyFont="1" applyFill="1" applyBorder="1"/>
    <xf numFmtId="2" fontId="6" fillId="2" borderId="6" xfId="0" applyNumberFormat="1" applyFont="1" applyFill="1" applyBorder="1"/>
  </cellXfs>
  <cellStyles count="3">
    <cellStyle name="Обычный" xfId="0" builtinId="0"/>
    <cellStyle name="Обычный_Лист1" xfId="2" xr:uid="{B64E504D-C26B-4380-B983-4BFB196F20D2}"/>
    <cellStyle name="Обычный_Садовая 15" xfId="1" xr:uid="{495FD6E8-8984-409B-9530-B1C550D06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4C84-716B-427C-B35F-09C33A26E7AA}">
  <dimension ref="A1:G61"/>
  <sheetViews>
    <sheetView tabSelected="1" topLeftCell="A31" workbookViewId="0">
      <selection activeCell="B47" sqref="B47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67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1</v>
      </c>
    </row>
    <row r="3" spans="1:7" s="1" customFormat="1" ht="14.25" customHeight="1" x14ac:dyDescent="0.25">
      <c r="F3" s="67"/>
    </row>
    <row r="4" spans="1:7" s="1" customFormat="1" x14ac:dyDescent="0.25">
      <c r="F4" s="67"/>
    </row>
    <row r="5" spans="1:7" s="1" customFormat="1" x14ac:dyDescent="0.25">
      <c r="A5" s="2"/>
      <c r="B5" s="3" t="s">
        <v>55</v>
      </c>
      <c r="C5" s="3"/>
      <c r="D5" s="3"/>
      <c r="E5" s="4"/>
      <c r="F5" s="68"/>
    </row>
    <row r="6" spans="1:7" s="1" customFormat="1" x14ac:dyDescent="0.25">
      <c r="A6" s="2"/>
      <c r="B6" s="3" t="s">
        <v>2</v>
      </c>
      <c r="C6" s="3"/>
      <c r="D6" s="3"/>
      <c r="E6" s="4"/>
      <c r="F6" s="68"/>
    </row>
    <row r="7" spans="1:7" s="1" customFormat="1" x14ac:dyDescent="0.25">
      <c r="A7" s="2"/>
      <c r="B7" s="2" t="s">
        <v>3</v>
      </c>
      <c r="C7" s="5">
        <v>1131.4000000000001</v>
      </c>
      <c r="D7" s="2"/>
      <c r="E7" s="2"/>
      <c r="F7" s="68"/>
    </row>
    <row r="8" spans="1:7" s="1" customFormat="1" x14ac:dyDescent="0.25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9" t="s">
        <v>6</v>
      </c>
    </row>
    <row r="9" spans="1:7" s="1" customFormat="1" x14ac:dyDescent="0.25">
      <c r="A9" s="6"/>
      <c r="B9" s="6" t="s">
        <v>9</v>
      </c>
      <c r="C9" s="6" t="s">
        <v>51</v>
      </c>
      <c r="D9" s="6"/>
      <c r="E9" s="6"/>
      <c r="F9" s="70"/>
    </row>
    <row r="10" spans="1:7" s="1" customFormat="1" x14ac:dyDescent="0.25">
      <c r="A10" s="8">
        <v>1</v>
      </c>
      <c r="B10" s="8" t="s">
        <v>10</v>
      </c>
      <c r="C10" s="8">
        <v>51367.86</v>
      </c>
      <c r="D10" s="9">
        <v>135228</v>
      </c>
      <c r="E10" s="10">
        <v>133275.38</v>
      </c>
      <c r="F10" s="71">
        <f>C10+D10-E10</f>
        <v>53320.479999999981</v>
      </c>
    </row>
    <row r="11" spans="1:7" s="1" customFormat="1" x14ac:dyDescent="0.25">
      <c r="A11" s="7"/>
      <c r="B11" s="7"/>
      <c r="C11" s="7"/>
      <c r="D11" s="11"/>
      <c r="E11" s="9"/>
      <c r="F11" s="71"/>
    </row>
    <row r="12" spans="1:7" s="1" customFormat="1" x14ac:dyDescent="0.25">
      <c r="A12" s="7"/>
      <c r="B12" s="12" t="s">
        <v>52</v>
      </c>
      <c r="C12" s="8"/>
      <c r="D12" s="8"/>
      <c r="E12" s="8"/>
      <c r="F12" s="72">
        <f>SUM(F10:F11)</f>
        <v>53320.479999999981</v>
      </c>
    </row>
    <row r="13" spans="1:7" s="1" customFormat="1" x14ac:dyDescent="0.25">
      <c r="A13" s="7"/>
      <c r="B13" s="12" t="s">
        <v>11</v>
      </c>
      <c r="C13" s="13">
        <f>E10/(C10+D10)</f>
        <v>0.7142461788809249</v>
      </c>
      <c r="D13" s="8"/>
      <c r="E13" s="8"/>
      <c r="F13" s="72"/>
    </row>
    <row r="14" spans="1:7" s="1" customFormat="1" x14ac:dyDescent="0.25">
      <c r="A14" s="5"/>
      <c r="B14" s="14"/>
      <c r="C14" s="2"/>
      <c r="D14" s="3"/>
      <c r="E14" s="2"/>
      <c r="F14" s="68"/>
    </row>
    <row r="15" spans="1:7" s="1" customFormat="1" x14ac:dyDescent="0.25">
      <c r="A15" s="5"/>
      <c r="B15" s="14" t="s">
        <v>12</v>
      </c>
      <c r="C15" s="2"/>
      <c r="D15" s="3" t="s">
        <v>13</v>
      </c>
      <c r="E15" s="2"/>
      <c r="F15" s="68"/>
      <c r="G15" s="15"/>
    </row>
    <row r="16" spans="1:7" s="1" customFormat="1" x14ac:dyDescent="0.25">
      <c r="A16" s="16">
        <v>2</v>
      </c>
      <c r="B16" s="17" t="s">
        <v>14</v>
      </c>
      <c r="C16" s="18" t="s">
        <v>15</v>
      </c>
      <c r="D16" s="18" t="s">
        <v>16</v>
      </c>
      <c r="E16" s="19"/>
      <c r="F16" s="73" t="s">
        <v>17</v>
      </c>
    </row>
    <row r="17" spans="1:6" s="1" customFormat="1" x14ac:dyDescent="0.25">
      <c r="A17" s="20"/>
      <c r="B17" s="21"/>
      <c r="C17" s="22" t="s">
        <v>18</v>
      </c>
      <c r="D17" s="22" t="s">
        <v>19</v>
      </c>
      <c r="E17" s="23"/>
      <c r="F17" s="74"/>
    </row>
    <row r="18" spans="1:6" s="1" customFormat="1" x14ac:dyDescent="0.25">
      <c r="A18" s="8"/>
      <c r="B18" s="12" t="s">
        <v>57</v>
      </c>
      <c r="C18" s="39">
        <v>3.89</v>
      </c>
      <c r="D18" s="41" t="s">
        <v>56</v>
      </c>
      <c r="E18" s="7"/>
      <c r="F18" s="70">
        <v>52800</v>
      </c>
    </row>
    <row r="19" spans="1:6" s="1" customFormat="1" x14ac:dyDescent="0.25">
      <c r="A19" s="8"/>
      <c r="B19" s="12" t="s">
        <v>58</v>
      </c>
      <c r="C19" s="39">
        <v>0.04</v>
      </c>
      <c r="D19" s="41" t="s">
        <v>56</v>
      </c>
      <c r="E19" s="7"/>
      <c r="F19" s="70">
        <v>500</v>
      </c>
    </row>
    <row r="20" spans="1:6" s="1" customFormat="1" x14ac:dyDescent="0.25">
      <c r="A20" s="8"/>
      <c r="B20" s="12" t="s">
        <v>66</v>
      </c>
      <c r="C20" s="40">
        <v>0.53</v>
      </c>
      <c r="D20" s="42" t="s">
        <v>56</v>
      </c>
      <c r="E20" s="34"/>
      <c r="F20" s="73">
        <v>7200</v>
      </c>
    </row>
    <row r="21" spans="1:6" s="1" customFormat="1" x14ac:dyDescent="0.25">
      <c r="A21" s="8"/>
      <c r="B21" s="56" t="s">
        <v>59</v>
      </c>
      <c r="C21" s="40">
        <v>0.11</v>
      </c>
      <c r="D21" s="42" t="s">
        <v>56</v>
      </c>
      <c r="E21" s="34"/>
      <c r="F21" s="73">
        <v>1560</v>
      </c>
    </row>
    <row r="22" spans="1:6" s="1" customFormat="1" x14ac:dyDescent="0.25">
      <c r="A22" s="38"/>
      <c r="B22" s="57" t="s">
        <v>64</v>
      </c>
      <c r="C22" s="59">
        <v>2.04</v>
      </c>
      <c r="D22" s="42" t="s">
        <v>56</v>
      </c>
      <c r="E22" s="34"/>
      <c r="F22" s="73">
        <v>27755.01</v>
      </c>
    </row>
    <row r="23" spans="1:6" s="1" customFormat="1" x14ac:dyDescent="0.25">
      <c r="A23" s="38"/>
      <c r="B23" s="58" t="s">
        <v>65</v>
      </c>
      <c r="C23" s="60"/>
      <c r="D23" s="62"/>
      <c r="E23" s="61"/>
      <c r="F23" s="74"/>
    </row>
    <row r="24" spans="1:6" s="1" customFormat="1" x14ac:dyDescent="0.25">
      <c r="A24" s="24">
        <v>2.1</v>
      </c>
      <c r="B24" s="24" t="s">
        <v>20</v>
      </c>
      <c r="C24" s="26">
        <v>1.92</v>
      </c>
      <c r="D24" s="26" t="s">
        <v>56</v>
      </c>
      <c r="E24" s="26"/>
      <c r="F24" s="75">
        <v>26065.48</v>
      </c>
    </row>
    <row r="25" spans="1:6" s="1" customFormat="1" x14ac:dyDescent="0.25">
      <c r="A25" s="26"/>
      <c r="B25" s="26" t="s">
        <v>21</v>
      </c>
      <c r="C25" s="26"/>
      <c r="D25" s="26"/>
      <c r="E25" s="26"/>
      <c r="F25" s="75"/>
    </row>
    <row r="26" spans="1:6" s="1" customFormat="1" x14ac:dyDescent="0.25">
      <c r="A26" s="26"/>
      <c r="B26" s="26" t="s">
        <v>22</v>
      </c>
      <c r="C26" s="26"/>
      <c r="D26" s="26"/>
      <c r="E26" s="26"/>
      <c r="F26" s="75"/>
    </row>
    <row r="27" spans="1:6" s="1" customFormat="1" x14ac:dyDescent="0.25">
      <c r="A27" s="28"/>
      <c r="B27" s="28" t="s">
        <v>23</v>
      </c>
      <c r="C27" s="28"/>
      <c r="D27" s="28"/>
      <c r="E27" s="28"/>
      <c r="F27" s="76"/>
    </row>
    <row r="28" spans="1:6" s="1" customFormat="1" x14ac:dyDescent="0.25">
      <c r="A28" s="24">
        <v>2.2000000000000002</v>
      </c>
      <c r="B28" s="30" t="s">
        <v>24</v>
      </c>
      <c r="C28" s="24">
        <v>0.15</v>
      </c>
      <c r="D28" s="24" t="s">
        <v>56</v>
      </c>
      <c r="E28" s="25"/>
      <c r="F28" s="77">
        <f>C28*12*C7</f>
        <v>2036.52</v>
      </c>
    </row>
    <row r="29" spans="1:6" s="1" customFormat="1" x14ac:dyDescent="0.25">
      <c r="A29" s="28"/>
      <c r="B29" s="31" t="s">
        <v>25</v>
      </c>
      <c r="C29" s="28"/>
      <c r="D29" s="28"/>
      <c r="E29" s="29"/>
      <c r="F29" s="76"/>
    </row>
    <row r="30" spans="1:6" s="1" customFormat="1" x14ac:dyDescent="0.25">
      <c r="A30" s="24">
        <v>2.2999999999999998</v>
      </c>
      <c r="B30" s="30" t="s">
        <v>26</v>
      </c>
      <c r="C30" s="24">
        <v>0.04</v>
      </c>
      <c r="D30" s="24" t="s">
        <v>56</v>
      </c>
      <c r="E30" s="25"/>
      <c r="F30" s="77">
        <f>C30*12*C7</f>
        <v>543.072</v>
      </c>
    </row>
    <row r="31" spans="1:6" s="1" customFormat="1" x14ac:dyDescent="0.25">
      <c r="A31" s="28"/>
      <c r="B31" s="31" t="s">
        <v>27</v>
      </c>
      <c r="C31" s="28"/>
      <c r="D31" s="28"/>
      <c r="E31" s="29"/>
      <c r="F31" s="76"/>
    </row>
    <row r="32" spans="1:6" s="1" customFormat="1" x14ac:dyDescent="0.25">
      <c r="A32" s="24">
        <v>2.4</v>
      </c>
      <c r="B32" s="24" t="s">
        <v>28</v>
      </c>
      <c r="C32" s="24">
        <v>0.4</v>
      </c>
      <c r="D32" s="24" t="s">
        <v>56</v>
      </c>
      <c r="E32" s="25"/>
      <c r="F32" s="77">
        <f>C32*12*C7</f>
        <v>5430.7200000000012</v>
      </c>
    </row>
    <row r="33" spans="1:6" s="1" customFormat="1" x14ac:dyDescent="0.25">
      <c r="A33" s="26"/>
      <c r="B33" s="26" t="s">
        <v>29</v>
      </c>
      <c r="C33" s="26"/>
      <c r="D33" s="26"/>
      <c r="E33" s="27"/>
      <c r="F33" s="75"/>
    </row>
    <row r="34" spans="1:6" s="1" customFormat="1" x14ac:dyDescent="0.25">
      <c r="A34" s="28"/>
      <c r="B34" s="28" t="s">
        <v>30</v>
      </c>
      <c r="C34" s="28"/>
      <c r="D34" s="28"/>
      <c r="E34" s="29"/>
      <c r="F34" s="76"/>
    </row>
    <row r="35" spans="1:6" s="1" customFormat="1" x14ac:dyDescent="0.25">
      <c r="A35" s="24">
        <v>2.5</v>
      </c>
      <c r="B35" s="30" t="s">
        <v>31</v>
      </c>
      <c r="C35" s="52">
        <v>1.26</v>
      </c>
      <c r="D35" s="54" t="s">
        <v>56</v>
      </c>
      <c r="E35" s="49"/>
      <c r="F35" s="78">
        <f>C35*12*C7</f>
        <v>17106.768000000004</v>
      </c>
    </row>
    <row r="36" spans="1:6" s="1" customFormat="1" x14ac:dyDescent="0.25">
      <c r="A36" s="28"/>
      <c r="B36" s="31" t="s">
        <v>32</v>
      </c>
      <c r="C36" s="53"/>
      <c r="D36" s="55"/>
      <c r="E36" s="51"/>
      <c r="F36" s="79"/>
    </row>
    <row r="37" spans="1:6" s="1" customFormat="1" x14ac:dyDescent="0.25">
      <c r="A37" s="24">
        <v>2.6</v>
      </c>
      <c r="B37" s="26" t="s">
        <v>33</v>
      </c>
      <c r="C37" s="52">
        <v>0.21</v>
      </c>
      <c r="D37" s="54" t="s">
        <v>56</v>
      </c>
      <c r="E37" s="24"/>
      <c r="F37" s="78">
        <f>C37*12*C7</f>
        <v>2851.1280000000002</v>
      </c>
    </row>
    <row r="38" spans="1:6" s="1" customFormat="1" x14ac:dyDescent="0.25">
      <c r="A38" s="28"/>
      <c r="B38" s="28" t="s">
        <v>34</v>
      </c>
      <c r="C38" s="53"/>
      <c r="D38" s="55"/>
      <c r="E38" s="28"/>
      <c r="F38" s="79"/>
    </row>
    <row r="39" spans="1:6" s="1" customFormat="1" x14ac:dyDescent="0.25">
      <c r="A39" s="24">
        <v>2.7</v>
      </c>
      <c r="B39" s="24" t="s">
        <v>35</v>
      </c>
      <c r="C39" s="24">
        <v>0.41</v>
      </c>
      <c r="D39" s="24" t="s">
        <v>56</v>
      </c>
      <c r="E39" s="24"/>
      <c r="F39" s="77">
        <f>C39*12*C7</f>
        <v>5566.4880000000003</v>
      </c>
    </row>
    <row r="40" spans="1:6" s="1" customFormat="1" x14ac:dyDescent="0.25">
      <c r="A40" s="28"/>
      <c r="B40" s="28" t="s">
        <v>36</v>
      </c>
      <c r="C40" s="28"/>
      <c r="D40" s="28"/>
      <c r="E40" s="28"/>
      <c r="F40" s="76"/>
    </row>
    <row r="41" spans="1:6" s="1" customFormat="1" ht="30" x14ac:dyDescent="0.25">
      <c r="A41" s="24">
        <v>2.8</v>
      </c>
      <c r="B41" s="32" t="s">
        <v>54</v>
      </c>
      <c r="C41" s="24">
        <v>0.18</v>
      </c>
      <c r="D41" s="24" t="s">
        <v>56</v>
      </c>
      <c r="E41" s="24"/>
      <c r="F41" s="77">
        <f>C41*12*C7</f>
        <v>2443.8240000000005</v>
      </c>
    </row>
    <row r="42" spans="1:6" s="1" customFormat="1" x14ac:dyDescent="0.25">
      <c r="A42" s="33">
        <v>2.9</v>
      </c>
      <c r="B42" s="33" t="s">
        <v>37</v>
      </c>
      <c r="C42" s="33">
        <v>0.22</v>
      </c>
      <c r="D42" s="33" t="s">
        <v>56</v>
      </c>
      <c r="E42" s="33"/>
      <c r="F42" s="80">
        <f>C42*12*C7</f>
        <v>2986.8960000000002</v>
      </c>
    </row>
    <row r="43" spans="1:6" s="1" customFormat="1" x14ac:dyDescent="0.25">
      <c r="A43" s="33">
        <v>2.1</v>
      </c>
      <c r="B43" s="33" t="s">
        <v>38</v>
      </c>
      <c r="C43" s="33">
        <v>0.15</v>
      </c>
      <c r="D43" s="33" t="s">
        <v>56</v>
      </c>
      <c r="E43" s="33"/>
      <c r="F43" s="80">
        <f>C43*12*C7</f>
        <v>2036.52</v>
      </c>
    </row>
    <row r="44" spans="1:6" s="1" customFormat="1" x14ac:dyDescent="0.25">
      <c r="A44" s="33">
        <v>2.11</v>
      </c>
      <c r="B44" s="33" t="s">
        <v>39</v>
      </c>
      <c r="C44" s="33">
        <v>0.21</v>
      </c>
      <c r="D44" s="33" t="s">
        <v>56</v>
      </c>
      <c r="E44" s="33"/>
      <c r="F44" s="80">
        <v>2904.37</v>
      </c>
    </row>
    <row r="45" spans="1:6" s="1" customFormat="1" x14ac:dyDescent="0.25">
      <c r="A45" s="33">
        <v>2.12</v>
      </c>
      <c r="B45" s="33" t="s">
        <v>40</v>
      </c>
      <c r="C45" s="33">
        <v>0.13</v>
      </c>
      <c r="D45" s="33" t="s">
        <v>56</v>
      </c>
      <c r="E45" s="33"/>
      <c r="F45" s="80">
        <v>1707.88</v>
      </c>
    </row>
    <row r="46" spans="1:6" s="1" customFormat="1" x14ac:dyDescent="0.25">
      <c r="A46" s="33">
        <v>2.13</v>
      </c>
      <c r="B46" s="33" t="s">
        <v>41</v>
      </c>
      <c r="C46" s="33">
        <v>0.13</v>
      </c>
      <c r="D46" s="33" t="s">
        <v>56</v>
      </c>
      <c r="E46" s="33"/>
      <c r="F46" s="80">
        <f>C46*12*C7</f>
        <v>1764.9840000000002</v>
      </c>
    </row>
    <row r="47" spans="1:6" s="1" customFormat="1" x14ac:dyDescent="0.25">
      <c r="A47" s="7">
        <v>2.14</v>
      </c>
      <c r="B47" s="33" t="s">
        <v>42</v>
      </c>
      <c r="C47" s="33"/>
      <c r="D47" s="33"/>
      <c r="E47" s="33"/>
      <c r="F47" s="80"/>
    </row>
    <row r="48" spans="1:6" s="1" customFormat="1" x14ac:dyDescent="0.25">
      <c r="A48" s="34">
        <v>2.15</v>
      </c>
      <c r="B48" s="28" t="s">
        <v>43</v>
      </c>
      <c r="C48" s="24">
        <v>0.12</v>
      </c>
      <c r="D48" s="24" t="s">
        <v>56</v>
      </c>
      <c r="E48" s="24"/>
      <c r="F48" s="77">
        <f>C48*12*C7</f>
        <v>1629.2160000000001</v>
      </c>
    </row>
    <row r="49" spans="1:6" s="1" customFormat="1" x14ac:dyDescent="0.25">
      <c r="A49" s="24">
        <v>2.16</v>
      </c>
      <c r="B49" s="28" t="s">
        <v>44</v>
      </c>
      <c r="C49" s="24">
        <v>0.06</v>
      </c>
      <c r="D49" s="24" t="s">
        <v>56</v>
      </c>
      <c r="E49" s="24"/>
      <c r="F49" s="77">
        <f>C49*12*C7</f>
        <v>814.60800000000006</v>
      </c>
    </row>
    <row r="50" spans="1:6" s="1" customFormat="1" x14ac:dyDescent="0.25">
      <c r="A50" s="33">
        <v>2.17</v>
      </c>
      <c r="B50" s="33" t="s">
        <v>45</v>
      </c>
      <c r="C50" s="33">
        <v>4.68</v>
      </c>
      <c r="D50" s="33" t="s">
        <v>56</v>
      </c>
      <c r="E50" s="33"/>
      <c r="F50" s="80">
        <v>63639.35</v>
      </c>
    </row>
    <row r="51" spans="1:6" s="1" customFormat="1" x14ac:dyDescent="0.25">
      <c r="A51" s="33">
        <v>2.1800000000000002</v>
      </c>
      <c r="B51" s="33" t="s">
        <v>46</v>
      </c>
      <c r="C51" s="33">
        <v>1.39</v>
      </c>
      <c r="D51" s="33" t="s">
        <v>56</v>
      </c>
      <c r="E51" s="33"/>
      <c r="F51" s="80">
        <v>18938.849999999999</v>
      </c>
    </row>
    <row r="52" spans="1:6" s="1" customFormat="1" x14ac:dyDescent="0.25">
      <c r="A52" s="33">
        <v>2.19</v>
      </c>
      <c r="B52" s="33" t="s">
        <v>47</v>
      </c>
      <c r="C52" s="33">
        <v>0.16</v>
      </c>
      <c r="D52" s="33" t="s">
        <v>56</v>
      </c>
      <c r="E52" s="33"/>
      <c r="F52" s="80">
        <v>2172.29</v>
      </c>
    </row>
    <row r="53" spans="1:6" s="1" customFormat="1" x14ac:dyDescent="0.25">
      <c r="A53" s="33">
        <v>2.2000000000000002</v>
      </c>
      <c r="B53" s="33" t="s">
        <v>48</v>
      </c>
      <c r="C53" s="33">
        <v>0.12</v>
      </c>
      <c r="D53" s="33" t="s">
        <v>56</v>
      </c>
      <c r="E53" s="33"/>
      <c r="F53" s="80">
        <v>1755.15</v>
      </c>
    </row>
    <row r="54" spans="1:6" s="1" customFormat="1" x14ac:dyDescent="0.25">
      <c r="A54" s="1">
        <v>2.21</v>
      </c>
      <c r="B54" s="43" t="s">
        <v>49</v>
      </c>
      <c r="C54" s="45">
        <v>0.76</v>
      </c>
      <c r="D54" s="47" t="s">
        <v>56</v>
      </c>
      <c r="E54" s="49"/>
      <c r="F54" s="81">
        <v>10329.73</v>
      </c>
    </row>
    <row r="55" spans="1:6" s="1" customFormat="1" x14ac:dyDescent="0.25">
      <c r="A55" s="26"/>
      <c r="B55" s="44" t="s">
        <v>60</v>
      </c>
      <c r="C55" s="46"/>
      <c r="D55" s="48"/>
      <c r="E55" s="50"/>
      <c r="F55" s="82"/>
    </row>
    <row r="56" spans="1:6" s="1" customFormat="1" x14ac:dyDescent="0.25">
      <c r="A56" s="26"/>
      <c r="B56" s="44" t="s">
        <v>61</v>
      </c>
      <c r="C56" s="46"/>
      <c r="D56" s="48"/>
      <c r="E56" s="50"/>
      <c r="F56" s="82"/>
    </row>
    <row r="57" spans="1:6" s="1" customFormat="1" x14ac:dyDescent="0.25">
      <c r="A57" s="63"/>
      <c r="B57" s="35" t="s">
        <v>53</v>
      </c>
      <c r="C57" s="64">
        <f>SUM(C18:C56)</f>
        <v>19.310000000000006</v>
      </c>
      <c r="D57" s="35"/>
      <c r="E57" s="64"/>
      <c r="F57" s="83">
        <f>SUM(F18:F56)</f>
        <v>262538.85399999999</v>
      </c>
    </row>
    <row r="58" spans="1:6" s="1" customFormat="1" x14ac:dyDescent="0.25">
      <c r="A58" s="65"/>
      <c r="B58" s="36" t="s">
        <v>63</v>
      </c>
      <c r="C58" s="27"/>
      <c r="D58" s="26"/>
      <c r="E58" s="27"/>
      <c r="F58" s="75"/>
    </row>
    <row r="59" spans="1:6" s="1" customFormat="1" x14ac:dyDescent="0.25">
      <c r="A59" s="66"/>
      <c r="B59" s="37" t="s">
        <v>50</v>
      </c>
      <c r="C59" s="29"/>
      <c r="D59" s="28"/>
      <c r="E59" s="29"/>
      <c r="F59" s="76"/>
    </row>
    <row r="60" spans="1:6" s="1" customFormat="1" x14ac:dyDescent="0.25">
      <c r="A60" s="28"/>
      <c r="B60" s="37" t="s">
        <v>62</v>
      </c>
      <c r="C60" s="28"/>
      <c r="D60" s="28"/>
      <c r="E60" s="28"/>
      <c r="F60" s="84">
        <f>F57+C10-E10</f>
        <v>180631.33399999997</v>
      </c>
    </row>
    <row r="61" spans="1:6" s="1" customFormat="1" x14ac:dyDescent="0.25">
      <c r="F61" s="67"/>
    </row>
  </sheetData>
  <mergeCells count="11">
    <mergeCell ref="C54:C56"/>
    <mergeCell ref="D54:D56"/>
    <mergeCell ref="E54:E56"/>
    <mergeCell ref="F54:F56"/>
    <mergeCell ref="C35:C36"/>
    <mergeCell ref="D35:D36"/>
    <mergeCell ref="E35:E36"/>
    <mergeCell ref="F35:F36"/>
    <mergeCell ref="C37:C38"/>
    <mergeCell ref="D37:D38"/>
    <mergeCell ref="F37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12 мес Гор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lider_3</dc:creator>
  <cp:lastModifiedBy>Lider_1</cp:lastModifiedBy>
  <cp:lastPrinted>2019-12-16T09:26:56Z</cp:lastPrinted>
  <dcterms:created xsi:type="dcterms:W3CDTF">2015-06-05T18:19:34Z</dcterms:created>
  <dcterms:modified xsi:type="dcterms:W3CDTF">2020-04-02T07:39:58Z</dcterms:modified>
</cp:coreProperties>
</file>